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4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'Лист1'!$Q$1:$Q$1047</definedName>
    <definedName name="Excel_BuiltIn__FilterDatabase_1_1">'Лист1'!$A$8:$M$957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<sst xmlns="http://schemas.openxmlformats.org/spreadsheetml/2006/main" count="5691" uniqueCount="3135">
  <si>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</si>
  <si>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</si>
  <si>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</si>
  <si>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</si>
  <si>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</si>
  <si>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</si>
  <si>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16.10.2018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</si>
  <si>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</si>
  <si>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</si>
  <si>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</si>
  <si>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</si>
  <si>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</si>
  <si>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</si>
  <si>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</si>
  <si>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</si>
  <si>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</si>
  <si>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</si>
  <si>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</si>
  <si>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</si>
  <si>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</si>
  <si>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</si>
  <si>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</si>
  <si>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978-5-9221-1758-6</t>
  </si>
  <si>
    <t>Банков С.Е.</t>
  </si>
  <si>
    <t>Интегральная СВЧ-оптика</t>
  </si>
  <si>
    <t>6</t>
  </si>
  <si>
    <t>пер. 853</t>
  </si>
  <si>
    <t>900</t>
  </si>
  <si>
    <t>Физматлит</t>
  </si>
  <si>
    <t>5-9221-0010-6</t>
  </si>
  <si>
    <t>Беклемишева Л.А. и др.</t>
  </si>
  <si>
    <t>Сборник задач по аналит. геометрии и лин. алгебре. Учебное пособие. 2-е изд., перераб.</t>
  </si>
  <si>
    <t>12</t>
  </si>
  <si>
    <t>пер.496</t>
  </si>
  <si>
    <t>530</t>
  </si>
  <si>
    <t>978-5-9221-0107-3</t>
  </si>
  <si>
    <t>Бутиков Е.И., Кондратьев А.С., Уздин В.М.</t>
  </si>
  <si>
    <t>Физика. Уч. пособие в 3-х кн. Кн.1. Механика</t>
  </si>
  <si>
    <t>пер.352</t>
  </si>
  <si>
    <t xml:space="preserve">гриф </t>
  </si>
  <si>
    <t>978-5-9221-0109-7</t>
  </si>
  <si>
    <t>Физика. Уч. пособие в 3-х кн. Кн.3. Строение и свойства вещества</t>
  </si>
  <si>
    <t>пер.336</t>
  </si>
  <si>
    <t>978-5-9221-1808-8</t>
  </si>
  <si>
    <t>Бухалёв В.А., Скрынников А.А., Болдинов В.А.</t>
  </si>
  <si>
    <t>Алгоритмическая помехозащита беспилотных летательных аппаратов</t>
  </si>
  <si>
    <t>пер.192</t>
  </si>
  <si>
    <t>978-5-9221-1622-0</t>
  </si>
  <si>
    <t>Вайнберг С.</t>
  </si>
  <si>
    <t>Квантовая теория поля. Том  3. Суперсимметрия/ Пер. С англ.</t>
  </si>
  <si>
    <t>пер.456</t>
  </si>
  <si>
    <t>978-5-9221-1775-3</t>
  </si>
  <si>
    <t>Васильев А.Н., Волкова О.С., Зверева Е.А., Маркина М.М.</t>
  </si>
  <si>
    <t>Низкоразмерный магнетизм</t>
  </si>
  <si>
    <t>пер.304</t>
  </si>
  <si>
    <t>978-5-9221-1816-3</t>
  </si>
  <si>
    <t>Гергель В.П., Сысоев А.В. и др.</t>
  </si>
  <si>
    <t>Высокопроизводительные параллельные вычисления. 100 заданий для расширенного лабораторного практикума</t>
  </si>
  <si>
    <t>пер.248</t>
  </si>
  <si>
    <t>978-5-9221-1774-6</t>
  </si>
  <si>
    <t>Емельянов В.Н., Волков К.Н. (под., ред.,)</t>
  </si>
  <si>
    <t>Визуализация данных физического и математического моделирования в газовой динамике</t>
  </si>
  <si>
    <t>пер.360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</si>
  <si>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</si>
  <si>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</si>
  <si>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</si>
  <si>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пер.120</t>
  </si>
  <si>
    <t>978-5-9221-1419-6</t>
  </si>
  <si>
    <t>Ефимов Н.В.</t>
  </si>
  <si>
    <t>Краткий курс аналитической геометрии. (2018) Учебное пособие</t>
  </si>
  <si>
    <t>пер.240</t>
  </si>
  <si>
    <t>гриф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</si>
  <si>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</si>
  <si>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</si>
  <si>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</si>
  <si>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</si>
  <si>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978-5-9221-1810-1</t>
  </si>
  <si>
    <t>Канель Г.И.</t>
  </si>
  <si>
    <t>Ударные волны в физике твёрдого тела</t>
  </si>
  <si>
    <t>пер.208</t>
  </si>
  <si>
    <t>978-5-9221-0858-4</t>
  </si>
  <si>
    <t>Ким Д.П.</t>
  </si>
  <si>
    <t>Теория автоматического управления.  Т.2.  Многомерные и др. системы.</t>
  </si>
  <si>
    <t>пер.440</t>
  </si>
  <si>
    <t>978-5-9221-0367-1</t>
  </si>
  <si>
    <t>Киселев А.П.</t>
  </si>
  <si>
    <t>Геометрия (планиметрия, стереометрия)</t>
  </si>
  <si>
    <t>пер.328</t>
  </si>
  <si>
    <t>978-5-9221-1815-6</t>
  </si>
  <si>
    <t>Коротаев С.М., Морозов А.Н.,</t>
  </si>
  <si>
    <t>Нелокальность диссипативных процессов-причинность и время</t>
  </si>
  <si>
    <t>пер.216</t>
  </si>
  <si>
    <t>978-5-9221-1568-1</t>
  </si>
  <si>
    <t>Ландау Л.Д., Лифшиц Е.М.</t>
  </si>
  <si>
    <t>Курс теорет. Физики: 10т. Т2  Теория поля (2018г)</t>
  </si>
  <si>
    <t>Пер. 508</t>
  </si>
  <si>
    <t>978-5-9221-1510-0</t>
  </si>
  <si>
    <t>Курс теорет. физики: 10т. Т5 Ч.1Статистическая физика. (2018г)</t>
  </si>
  <si>
    <t>Пер. 620</t>
  </si>
  <si>
    <t>978-5-9221-1256-7</t>
  </si>
  <si>
    <t>Ландсберг Г.С. (под ред.)</t>
  </si>
  <si>
    <t>Элементарный учебник физики. Т.1. Механика. Теплота. Молекулярная физика  уч. Пос</t>
  </si>
  <si>
    <t>пер.612</t>
  </si>
  <si>
    <t>978-5-9221-1591-9</t>
  </si>
  <si>
    <t>Элементарный учебник физики. Т.3. Колебания и волны. Оптика. Атомная и ядерная физика</t>
  </si>
  <si>
    <t>пер.664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</si>
  <si>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</si>
  <si>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</si>
  <si>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</si>
  <si>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978-5-9221-1795-1</t>
  </si>
  <si>
    <t>Маров М.Я.</t>
  </si>
  <si>
    <t>Космос: От Солнечной системы вглубь Вселенной. 2-е изд., испр. и доп</t>
  </si>
  <si>
    <t>пер.544</t>
  </si>
  <si>
    <t>978-5-9221-1741-8</t>
  </si>
  <si>
    <t>Советские роботы в Солнечной системе. Технологии и открытия</t>
  </si>
  <si>
    <t>пер.616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</si>
  <si>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</si>
  <si>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</si>
  <si>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</si>
  <si>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пер.168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</si>
  <si>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</si>
  <si>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</si>
  <si>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</si>
  <si>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пер.264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</si>
  <si>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</si>
  <si>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</si>
  <si>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</si>
  <si>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</si>
  <si>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</si>
  <si>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</si>
  <si>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</si>
  <si>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пер.272</t>
  </si>
  <si>
    <t>978-5-9221-1817-0</t>
  </si>
  <si>
    <t>Розоноэр Л.И.</t>
  </si>
  <si>
    <t>Последние тексты: Теория систем. Физика. Человек, наука, социум</t>
  </si>
  <si>
    <t>пер.720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</si>
  <si>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</si>
  <si>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</si>
  <si>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</si>
  <si>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978-5-9221-1735-7</t>
  </si>
  <si>
    <t xml:space="preserve">Сивухин Д.В.  </t>
  </si>
  <si>
    <t>Общий курс физики. Т-4. Оптика. Учеб. пособие для вузов. (2018 г.)</t>
  </si>
  <si>
    <t>пер.792</t>
  </si>
  <si>
    <t>978-5-9221-0645-0</t>
  </si>
  <si>
    <t>Общий курс физики. Т-5. Атомная и ядерная физика. Учеб. пособие для вузов. (2018 г.)</t>
  </si>
  <si>
    <t>пер.784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</si>
  <si>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</si>
  <si>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</si>
  <si>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</si>
  <si>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978-5-9221-1813-2</t>
  </si>
  <si>
    <t>Сурдин В.Г.</t>
  </si>
  <si>
    <t>Марс: Великое противостояние. 2-е изд., испр. и доп.</t>
  </si>
  <si>
    <t>пер.232</t>
  </si>
  <si>
    <t>978-5-9221-1722-7</t>
  </si>
  <si>
    <t>Сурдин В.Г. и др.</t>
  </si>
  <si>
    <t>Солнечная система. 2-е изд. перераб. (2018 г).</t>
  </si>
  <si>
    <t>пер.460</t>
  </si>
  <si>
    <t>978-5-9221-1773-9</t>
  </si>
  <si>
    <t>Суржиков С.Т.</t>
  </si>
  <si>
    <t xml:space="preserve">Компьютерная аэрофизика спускаемых космических аппаратов.Двухмерные модели </t>
  </si>
  <si>
    <t>978-5-9221-1809-5</t>
  </si>
  <si>
    <t>Товбин Ю.К.</t>
  </si>
  <si>
    <t>Малые системы и основы термодинамики</t>
  </si>
  <si>
    <t>пер.408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</si>
  <si>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</si>
  <si>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</si>
  <si>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</si>
  <si>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пер.184</t>
  </si>
  <si>
    <t>978-5-9221-1812-5</t>
  </si>
  <si>
    <t>Федоткин М.А</t>
  </si>
  <si>
    <t>Нетрадиционные проблемы математического модерилования экспериментов</t>
  </si>
  <si>
    <t>пер.424</t>
  </si>
  <si>
    <t>978-5-9221-1814-9</t>
  </si>
  <si>
    <t>Федотов А.Б.</t>
  </si>
  <si>
    <t>Геометрические структуры в диадно-векторном представлении и их приложения к задачам классической физики.</t>
  </si>
  <si>
    <t>978-5-9221-1794-4</t>
  </si>
  <si>
    <t>Чижонков Е.В.</t>
  </si>
  <si>
    <t>Математические аспекты моделирования колебаний и кильватерных волн в плазме</t>
  </si>
  <si>
    <t>пер.256</t>
  </si>
  <si>
    <t>978-5-9221-1806-4</t>
  </si>
  <si>
    <t>Шавров В.Г., Щеглов В.И.</t>
  </si>
  <si>
    <t>Ферромагнитный резонанс в условиях ориентационного перехода</t>
  </si>
  <si>
    <t>пер.568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</si>
  <si>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</si>
  <si>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</si>
  <si>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</si>
  <si>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5-9221-0424-1</t>
  </si>
  <si>
    <t>Акивис М.А., Гольдберг В.В.</t>
  </si>
  <si>
    <t>Тензорное исчисление</t>
  </si>
  <si>
    <t>5-93208-025-6</t>
  </si>
  <si>
    <t>Акимов О.Е.</t>
  </si>
  <si>
    <t>Дискретная математика. Логика, группы, графы</t>
  </si>
  <si>
    <t>пер.376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</si>
  <si>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</si>
  <si>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</si>
  <si>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</si>
  <si>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</si>
  <si>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</si>
  <si>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</si>
  <si>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</si>
  <si>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</si>
  <si>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</si>
  <si>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</si>
  <si>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</si>
  <si>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</si>
  <si>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</si>
  <si>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</si>
  <si>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</si>
  <si>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</si>
  <si>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978-5-9221-1665-7</t>
  </si>
  <si>
    <t>Бесов О.В,</t>
  </si>
  <si>
    <t>Лекции по математическому анализу. 3-е изд.</t>
  </si>
  <si>
    <t>пер.480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</si>
  <si>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</si>
  <si>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</si>
  <si>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</si>
  <si>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</si>
  <si>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</si>
  <si>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</si>
  <si>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</si>
  <si>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</si>
  <si>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</si>
  <si>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</si>
  <si>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</si>
  <si>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</si>
  <si>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</si>
  <si>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</si>
  <si>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</si>
  <si>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</si>
  <si>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</si>
  <si>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</si>
  <si>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</si>
  <si>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</si>
  <si>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</si>
  <si>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</si>
  <si>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</si>
  <si>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</si>
  <si>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</si>
  <si>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</si>
  <si>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</si>
  <si>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5-9221-0264-8</t>
  </si>
  <si>
    <t>Волковыский Л.И., Лунц Г.Л.. Араманович И.Г.</t>
  </si>
  <si>
    <t>Сборник задач по теории функций комплексного переменного. Уч.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</si>
  <si>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</si>
  <si>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</si>
  <si>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</si>
  <si>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</si>
  <si>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</si>
  <si>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</si>
  <si>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</si>
  <si>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</si>
  <si>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</si>
  <si>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</si>
  <si>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</si>
  <si>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</si>
  <si>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</si>
  <si>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</si>
  <si>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</si>
  <si>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</si>
  <si>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</si>
  <si>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</si>
  <si>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978-5-9221-1682-4</t>
  </si>
  <si>
    <t>Геворкян П.С., Потемкин А.В., Эйсымонт И.М.</t>
  </si>
  <si>
    <t>пер.176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</si>
  <si>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</si>
  <si>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</si>
  <si>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</si>
  <si>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</si>
  <si>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</si>
  <si>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</si>
  <si>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</si>
  <si>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</si>
  <si>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</si>
  <si>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</si>
  <si>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</si>
  <si>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</si>
  <si>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</si>
  <si>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</si>
  <si>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</si>
  <si>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</si>
  <si>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</si>
  <si>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</si>
  <si>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</si>
  <si>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</si>
  <si>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</si>
  <si>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</si>
  <si>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</si>
  <si>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</si>
  <si>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</si>
  <si>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</si>
  <si>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</si>
  <si>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</si>
  <si>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</si>
  <si>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</si>
  <si>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</si>
  <si>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</si>
  <si>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</si>
  <si>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</si>
  <si>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</si>
  <si>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</si>
  <si>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</si>
  <si>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t>Обыкновенные дифференциальные уравнения с приложениями. 3-е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</si>
  <si>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</si>
  <si>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</si>
  <si>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</si>
  <si>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</si>
  <si>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</si>
  <si>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Квадратичные формы и матрицы</t>
  </si>
  <si>
    <t xml:space="preserve">Физматлит               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</si>
  <si>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</si>
  <si>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</si>
  <si>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</si>
  <si>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</si>
  <si>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</si>
  <si>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</si>
  <si>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</si>
  <si>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</si>
  <si>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Высшая геометрия.Уч. пос. (обл МГУ)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</si>
  <si>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</si>
  <si>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</si>
  <si>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</si>
  <si>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</si>
  <si>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</si>
  <si>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</si>
  <si>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</si>
  <si>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</si>
  <si>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</si>
  <si>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978-5-9221-1667-1</t>
  </si>
  <si>
    <t>Зельдович Я.Б.</t>
  </si>
  <si>
    <t>Высшая математика для начинающих и ее приложения к физике</t>
  </si>
  <si>
    <t>978-5-9221-1146-1</t>
  </si>
  <si>
    <t>Злобина С.В., Посицельская Л.Н.</t>
  </si>
  <si>
    <t>Математический анализ в задачах и упражнениях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</si>
  <si>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</si>
  <si>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</si>
  <si>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</si>
  <si>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</si>
  <si>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</si>
  <si>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</si>
  <si>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</si>
  <si>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</si>
  <si>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</si>
  <si>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</si>
  <si>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</si>
  <si>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</si>
  <si>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В.А., Позняк Э.Г.</t>
  </si>
  <si>
    <t>Линейная алгебра. Учебник для вузов</t>
  </si>
  <si>
    <t>пер.280</t>
  </si>
  <si>
    <t>978-5-9221-1746-3</t>
  </si>
  <si>
    <t>Аналитическая  геометрия изд. 8-е., стер.</t>
  </si>
  <si>
    <t>пер.224</t>
  </si>
  <si>
    <t>978-5-9221-0902-4</t>
  </si>
  <si>
    <t>Основы математического анализа: В 2-х ч. Ч.1. Учебник для вузов</t>
  </si>
  <si>
    <t>пер.648</t>
  </si>
  <si>
    <t>978-5-9221-0537-8</t>
  </si>
  <si>
    <t>Основы математического анализа: В 2-х ч. Ч.2.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</si>
  <si>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</si>
  <si>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</si>
  <si>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</si>
  <si>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</si>
  <si>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</si>
  <si>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</si>
  <si>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</si>
  <si>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</si>
  <si>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</si>
  <si>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</si>
  <si>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</si>
  <si>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</si>
  <si>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</si>
  <si>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</si>
  <si>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</si>
  <si>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</si>
  <si>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</si>
  <si>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</si>
  <si>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</si>
  <si>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</si>
  <si>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</si>
  <si>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</si>
  <si>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</si>
  <si>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</si>
  <si>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</si>
  <si>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5-89155-139-Х</t>
  </si>
  <si>
    <t>Корчагин И.Ф.</t>
  </si>
  <si>
    <t>Алгебраические уравнения</t>
  </si>
  <si>
    <t>Физматкнига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</si>
  <si>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</si>
  <si>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</si>
  <si>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</si>
  <si>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978-5-9221-0583-5</t>
  </si>
  <si>
    <t>Кострикин А.И. (под ред.)</t>
  </si>
  <si>
    <t>Сборник задач по алгебре. В 2-х томах. Том 1, ч. 1,2</t>
  </si>
  <si>
    <t>978-5-9221-0726-6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</si>
  <si>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</si>
  <si>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</si>
  <si>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</si>
  <si>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</si>
  <si>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</si>
  <si>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</si>
  <si>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</si>
  <si>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</si>
  <si>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</si>
  <si>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t>Кратк.курс мат.анализа. Т.1. Дифференц. и интегр. исчисления функций одной переменной. Ряды. Учебник</t>
  </si>
  <si>
    <t>Пер.444</t>
  </si>
  <si>
    <t>978-5-9221-0185-1</t>
  </si>
  <si>
    <t>Кудрявцев Л.Д., Кутасов А.Д., Чехлов В.И., Шабунин М.И.</t>
  </si>
  <si>
    <t>Кратк.курс мат.анализа. Т.2. Дифференц. и интегр. исчисления функций многих переменных. Гармонический анализ. Учебник</t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</si>
  <si>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</si>
  <si>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</si>
  <si>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</si>
  <si>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</si>
  <si>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t>Сб. задач по мат. анализу. Т.2. Интегралы. Ряды. Уч. пос./ Под ред. Кудрявцева Л.Д.</t>
  </si>
  <si>
    <t>978-5-9221-1706-7</t>
  </si>
  <si>
    <t>Сб. задач по мат. Анализу. Т.3. Функции нескольких переменных. Уч. Пособие/Подред. Л.Д. Кудрявцева.Уч. пос. 3 издание.</t>
  </si>
  <si>
    <t>пер.472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</si>
  <si>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</si>
  <si>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</si>
  <si>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</si>
  <si>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</si>
  <si>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</si>
  <si>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978-5-9221-1360-1</t>
  </si>
  <si>
    <t>Кузовлев В.П., Подаева Н.Г.</t>
  </si>
  <si>
    <t>Курс геометрии: элементы топологии, дифференциальная геометрия, основания геометрии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</si>
  <si>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</si>
  <si>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</si>
  <si>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</si>
  <si>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</si>
  <si>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</si>
  <si>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</si>
  <si>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</si>
  <si>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</si>
  <si>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</si>
  <si>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</si>
  <si>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</si>
  <si>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</si>
  <si>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</si>
  <si>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</si>
  <si>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</si>
  <si>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</si>
  <si>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</si>
  <si>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</si>
  <si>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</si>
  <si>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</si>
  <si>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</si>
  <si>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</si>
  <si>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</si>
  <si>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</si>
  <si>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</si>
  <si>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</si>
  <si>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</si>
  <si>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</si>
  <si>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</si>
  <si>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</si>
  <si>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</si>
  <si>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пер.368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</si>
  <si>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</si>
  <si>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</si>
  <si>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</si>
  <si>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</si>
  <si>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</si>
  <si>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</si>
  <si>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пер.136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</si>
  <si>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</si>
  <si>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</si>
  <si>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</si>
  <si>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</si>
  <si>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</si>
  <si>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</si>
  <si>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</si>
  <si>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</si>
  <si>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</si>
  <si>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</si>
  <si>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</si>
  <si>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</si>
  <si>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</si>
  <si>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</si>
  <si>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</si>
  <si>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</si>
  <si>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</si>
  <si>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</si>
  <si>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</si>
  <si>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</si>
  <si>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</si>
  <si>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</si>
  <si>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</si>
  <si>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</si>
  <si>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</si>
  <si>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</si>
  <si>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</si>
  <si>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</si>
  <si>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</si>
  <si>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</si>
  <si>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</si>
  <si>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</si>
  <si>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</si>
  <si>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</si>
  <si>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</si>
  <si>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</si>
  <si>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</si>
  <si>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</si>
  <si>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</si>
  <si>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</si>
  <si>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</si>
  <si>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</si>
  <si>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</si>
  <si>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</si>
  <si>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</si>
  <si>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</si>
  <si>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</si>
  <si>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</si>
  <si>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978-5-9221-0896-6</t>
  </si>
  <si>
    <t>Половинкин Е.С., Балашов М.В.</t>
  </si>
  <si>
    <t>Элементы выпуклого и сильно выпуклого анализа, 2-е изд.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</si>
  <si>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</si>
  <si>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</si>
  <si>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</si>
  <si>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</si>
  <si>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</si>
  <si>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</si>
  <si>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</si>
  <si>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</si>
  <si>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</si>
  <si>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</si>
  <si>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</si>
  <si>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</si>
  <si>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</si>
  <si>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</si>
  <si>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</si>
  <si>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</si>
  <si>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</si>
  <si>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</si>
  <si>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</si>
  <si>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</si>
  <si>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</si>
  <si>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</si>
  <si>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</si>
  <si>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</si>
  <si>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</si>
  <si>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</si>
  <si>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</si>
  <si>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</si>
  <si>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</si>
  <si>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</si>
  <si>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</si>
  <si>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</si>
  <si>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</si>
  <si>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</si>
  <si>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</si>
  <si>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</si>
  <si>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</si>
  <si>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</si>
  <si>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</si>
  <si>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</si>
  <si>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</si>
  <si>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</si>
  <si>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</si>
  <si>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</si>
  <si>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</si>
  <si>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</si>
  <si>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</si>
  <si>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</si>
  <si>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</si>
  <si>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</si>
  <si>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</si>
  <si>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</si>
  <si>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</si>
  <si>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</si>
  <si>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</si>
  <si>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978-5-9221-1483-7</t>
  </si>
  <si>
    <t>Сабитов К.Б.</t>
  </si>
  <si>
    <t>Уравнения математической физики</t>
  </si>
  <si>
    <t>978-5-9221-1156-0</t>
  </si>
  <si>
    <t>Салимов Р.В.</t>
  </si>
  <si>
    <t>Математика для инженеров и технологов</t>
  </si>
  <si>
    <t>пер.484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</si>
  <si>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</si>
  <si>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</si>
  <si>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</si>
  <si>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</si>
  <si>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</si>
  <si>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</si>
  <si>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978-5-9221-0808-9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</si>
  <si>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</si>
  <si>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</si>
  <si>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</si>
  <si>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</si>
  <si>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</si>
  <si>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</si>
  <si>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</si>
  <si>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</si>
  <si>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</si>
  <si>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</si>
  <si>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</si>
  <si>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</si>
  <si>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</si>
  <si>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</si>
  <si>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</si>
  <si>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</si>
  <si>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</si>
  <si>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</si>
  <si>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978-5-9221-1723-4</t>
  </si>
  <si>
    <t>Соболевский Н.М.</t>
  </si>
  <si>
    <t>Метод Монте-Карло в задачах о взаимодействии частиц с веществом</t>
  </si>
  <si>
    <t>978-5-9221-0559-0</t>
  </si>
  <si>
    <t>Сухарев А.Г., Тимохов А.В., Федоров В.В.</t>
  </si>
  <si>
    <t>Курс методов оптимизации, 2-е изд.</t>
  </si>
  <si>
    <t>5-9221-0562-0</t>
  </si>
  <si>
    <t>Теребиж В.Ю.</t>
  </si>
  <si>
    <t>Введение в статистическую теорию обратных задач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</si>
  <si>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</si>
  <si>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</si>
  <si>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</si>
  <si>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</si>
  <si>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</si>
  <si>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</si>
  <si>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</si>
  <si>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</si>
  <si>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</si>
  <si>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</si>
  <si>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</si>
  <si>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</si>
  <si>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</si>
  <si>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</si>
  <si>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</si>
  <si>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</si>
  <si>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</si>
  <si>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пер.312</t>
  </si>
  <si>
    <t>5-9221-0153-6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</si>
  <si>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</si>
  <si>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</si>
  <si>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</si>
  <si>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</si>
  <si>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t>Основы алгебры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</si>
  <si>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</si>
  <si>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</si>
  <si>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</si>
  <si>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</si>
  <si>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</si>
  <si>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</si>
  <si>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</si>
  <si>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</si>
  <si>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</si>
  <si>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</si>
  <si>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</si>
  <si>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</si>
  <si>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</si>
  <si>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</si>
  <si>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</si>
  <si>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</si>
  <si>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</si>
  <si>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</si>
  <si>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</si>
  <si>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</si>
  <si>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</si>
  <si>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</si>
  <si>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</si>
  <si>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</si>
  <si>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</si>
  <si>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</si>
  <si>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</si>
  <si>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</si>
  <si>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</si>
  <si>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</si>
  <si>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</si>
  <si>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</si>
  <si>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</si>
  <si>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</si>
  <si>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</si>
  <si>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5-900916-79-0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</si>
  <si>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</si>
  <si>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</si>
  <si>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</si>
  <si>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</si>
  <si>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</si>
  <si>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</si>
  <si>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</si>
  <si>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</si>
  <si>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</si>
  <si>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</si>
  <si>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</si>
  <si>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</si>
  <si>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</si>
  <si>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</si>
  <si>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</si>
  <si>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</si>
  <si>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</si>
  <si>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</si>
  <si>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</si>
  <si>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</si>
  <si>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</si>
  <si>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</si>
  <si>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</si>
  <si>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</si>
  <si>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</si>
  <si>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</si>
  <si>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</si>
  <si>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</si>
  <si>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</si>
  <si>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</si>
  <si>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</si>
  <si>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</si>
  <si>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</si>
  <si>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</si>
  <si>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</si>
  <si>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</si>
  <si>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</si>
  <si>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</si>
  <si>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</si>
  <si>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</si>
  <si>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</si>
  <si>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</si>
  <si>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</si>
  <si>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</si>
  <si>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</si>
  <si>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</si>
  <si>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</si>
  <si>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</si>
  <si>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>пер.144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</si>
  <si>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</si>
  <si>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</si>
  <si>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</si>
  <si>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</si>
  <si>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</si>
  <si>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</si>
  <si>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</si>
  <si>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</si>
  <si>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</si>
  <si>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</si>
  <si>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</si>
  <si>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</si>
  <si>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</si>
  <si>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</si>
  <si>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</si>
  <si>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</si>
  <si>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</si>
  <si>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</si>
  <si>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</si>
  <si>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</si>
  <si>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</si>
  <si>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</si>
  <si>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</si>
  <si>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</si>
  <si>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</si>
  <si>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</si>
  <si>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</si>
  <si>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</si>
  <si>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</si>
  <si>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</si>
  <si>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</si>
  <si>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</si>
  <si>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 xml:space="preserve">978-5-9221-1271-0
</t>
  </si>
  <si>
    <t xml:space="preserve">Алешкевич В.А., Деденко Л.Г., Караваев В.А.
</t>
  </si>
  <si>
    <t>Университетский курс общей физики. Механика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</si>
  <si>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</si>
  <si>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</si>
  <si>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</si>
  <si>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</si>
  <si>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</si>
  <si>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</si>
  <si>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</si>
  <si>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</si>
  <si>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</si>
  <si>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</si>
  <si>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</si>
  <si>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</si>
  <si>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</si>
  <si>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</si>
  <si>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</si>
  <si>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</si>
  <si>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</si>
  <si>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</si>
  <si>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</si>
  <si>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</si>
  <si>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t>Собр. научных тр.: Т.10. Квантовая теория. Введение в теорию квантовых полей</t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</si>
  <si>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</si>
  <si>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</si>
  <si>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</si>
  <si>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</si>
  <si>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</si>
  <si>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</si>
  <si>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</si>
  <si>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978-5-94774-776-8</t>
  </si>
  <si>
    <t>Владимиров Ю.С.</t>
  </si>
  <si>
    <t>Основания физики</t>
  </si>
  <si>
    <t>пер.455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</si>
  <si>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</si>
  <si>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</si>
  <si>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</si>
  <si>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ФИЗМАТКН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</si>
  <si>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</si>
  <si>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</si>
  <si>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</si>
  <si>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</si>
  <si>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</si>
  <si>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</si>
  <si>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</si>
  <si>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</si>
  <si>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</si>
  <si>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</si>
  <si>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</si>
  <si>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</si>
  <si>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</si>
  <si>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</si>
  <si>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</si>
  <si>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</si>
  <si>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</si>
  <si>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</si>
  <si>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</si>
  <si>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</si>
  <si>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</si>
  <si>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</si>
  <si>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</si>
  <si>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</si>
  <si>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</si>
  <si>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</si>
  <si>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</si>
  <si>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</si>
  <si>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</si>
  <si>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</si>
  <si>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</si>
  <si>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</si>
  <si>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</si>
  <si>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</si>
  <si>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</si>
  <si>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</si>
  <si>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</si>
  <si>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</si>
  <si>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</si>
  <si>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</si>
  <si>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</si>
  <si>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</si>
  <si>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</si>
  <si>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</si>
  <si>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</si>
  <si>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</si>
  <si>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</si>
  <si>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</si>
  <si>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</si>
  <si>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</si>
  <si>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</si>
  <si>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</si>
  <si>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</si>
  <si>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</si>
  <si>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</si>
  <si>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</si>
  <si>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</si>
  <si>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</si>
  <si>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</si>
  <si>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</si>
  <si>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</si>
  <si>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</si>
  <si>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</si>
  <si>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978-5-9221-1611-4</t>
  </si>
  <si>
    <t>Курс теорет. физики: 10т. Т1 Механика, 7-е изд., стереотип.(2018 г.)</t>
  </si>
  <si>
    <t>978-5-9221-0530-9</t>
  </si>
  <si>
    <t xml:space="preserve">Ландау Л.Д., Лифшиц Е.М. </t>
  </si>
  <si>
    <t>Теор.физика.Уч. пос. для вузов в10т. Т.3. Квантовая механика.(нерелятивистская теория)</t>
  </si>
  <si>
    <t>Пер.800</t>
  </si>
  <si>
    <t>5-9221-0058-0</t>
  </si>
  <si>
    <t>Теор.физика.Уч. пос. для вузов в10т. Т.4. Квантовая электродинамика</t>
  </si>
  <si>
    <t>978-5-9221-1625-1</t>
  </si>
  <si>
    <t>Теор.физика.Уч. пос. для вузов в10т. Т.6. Гидродинамика</t>
  </si>
  <si>
    <t>978-5-9221-0122-6</t>
  </si>
  <si>
    <t>Теор.физика.Уч. пос. для вузов в10т. Т.7. Теория упругости</t>
  </si>
  <si>
    <t>978-5-9221-1702-9</t>
  </si>
  <si>
    <t xml:space="preserve">Теор.физика.Уч. пос. для вузов в10т. Т.8. Электродинамика сплошных сред  </t>
  </si>
  <si>
    <t>978-5-9221-1580-3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</si>
  <si>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</si>
  <si>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</si>
  <si>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</si>
  <si>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</si>
  <si>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</si>
  <si>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</si>
  <si>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t>Оптика ( 7 издание)</t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</si>
  <si>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</si>
  <si>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</si>
  <si>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</si>
  <si>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</si>
  <si>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</si>
  <si>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</si>
  <si>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</si>
  <si>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</si>
  <si>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</si>
  <si>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</si>
  <si>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</si>
  <si>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</si>
  <si>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</si>
  <si>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</si>
  <si>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</si>
  <si>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5-94836-034-2</t>
  </si>
  <si>
    <t>Миронов В.Л.</t>
  </si>
  <si>
    <t>Основы сканирующей зондовой микроскопии</t>
  </si>
  <si>
    <t>5-8279-0050-8</t>
  </si>
  <si>
    <t>Миронова Г.А.</t>
  </si>
  <si>
    <t>Конденсированное состояние вещества: (Т.1) от структурных единиц до живой материи</t>
  </si>
  <si>
    <t>пер.532</t>
  </si>
  <si>
    <t>Физ. фак. МГУ</t>
  </si>
  <si>
    <t>5-8279-0064-8</t>
  </si>
  <si>
    <t>Конденсированное состояние вещества: (Т.2) от структурных единиц до живой материи</t>
  </si>
  <si>
    <t>пер.840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</si>
  <si>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</si>
  <si>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</si>
  <si>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</si>
  <si>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</si>
  <si>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</si>
  <si>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</si>
  <si>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5-94774-326-4</t>
  </si>
  <si>
    <t>Покровский В.В.</t>
  </si>
  <si>
    <t>Электромагнетизм. Методы решения задач. Уч.пос.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</si>
  <si>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</si>
  <si>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</si>
  <si>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</si>
  <si>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</si>
  <si>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</si>
  <si>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</si>
  <si>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</si>
  <si>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</si>
  <si>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</si>
  <si>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</si>
  <si>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Сивухин Д.В.</t>
  </si>
  <si>
    <t>Общий курс физики. Т.1. Механика. Уч. пос. в 5 т.</t>
  </si>
  <si>
    <t>пер560</t>
  </si>
  <si>
    <t>978-5-9221-1643-5</t>
  </si>
  <si>
    <t>Общий курс физики. Т-3. Электричество. Учебное пособие</t>
  </si>
  <si>
    <t>Пер.792</t>
  </si>
  <si>
    <t>5-9221-0606-6</t>
  </si>
  <si>
    <t>Сборник задач по общему курсу физики. Т.5 Атомная физика. Физика ядра и элементарных частиц</t>
  </si>
  <si>
    <t>978-5-9221-1710-4</t>
  </si>
  <si>
    <t>Соболев С.В.</t>
  </si>
  <si>
    <t>Основы нерелятивистской квантовой механики</t>
  </si>
  <si>
    <t>978-5-9221-1534-6</t>
  </si>
  <si>
    <t>Сумбатян М.А. Скалия А.</t>
  </si>
  <si>
    <t>Основы теории дифракции с приложениями в механике и акустике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</si>
  <si>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</si>
  <si>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</si>
  <si>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</si>
  <si>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</si>
  <si>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</si>
  <si>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</si>
  <si>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</si>
  <si>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</si>
  <si>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</si>
  <si>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</si>
  <si>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</si>
  <si>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</si>
  <si>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t>Краткий курс медицинской и биологической физики с элементами реабилитологии. Лекции и семинары</t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</si>
  <si>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</si>
  <si>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</si>
  <si>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</si>
  <si>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</si>
  <si>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</si>
  <si>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</si>
  <si>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</si>
  <si>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t>Основы релятивистской физики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</si>
  <si>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</si>
  <si>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</si>
  <si>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</si>
  <si>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</si>
  <si>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</si>
  <si>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</si>
  <si>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</si>
  <si>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</si>
  <si>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</si>
  <si>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</si>
  <si>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</si>
  <si>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</si>
  <si>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</si>
  <si>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</si>
  <si>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</si>
  <si>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</si>
  <si>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</si>
  <si>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</si>
  <si>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</si>
  <si>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</si>
  <si>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</si>
  <si>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</si>
  <si>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</si>
  <si>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</si>
  <si>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</si>
  <si>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</si>
  <si>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</si>
  <si>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</si>
  <si>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</si>
  <si>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</si>
  <si>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</si>
  <si>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</si>
  <si>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</si>
  <si>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</si>
  <si>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</si>
  <si>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</si>
  <si>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</si>
  <si>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</si>
  <si>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</si>
  <si>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</si>
  <si>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</si>
  <si>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</si>
  <si>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</si>
  <si>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</si>
  <si>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</si>
  <si>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</si>
  <si>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</si>
  <si>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</si>
  <si>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</si>
  <si>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</si>
  <si>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</si>
  <si>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</si>
  <si>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</si>
  <si>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</si>
  <si>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</si>
  <si>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</si>
  <si>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</si>
  <si>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</si>
  <si>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</si>
  <si>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</si>
  <si>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</si>
  <si>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</si>
  <si>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</si>
  <si>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</si>
  <si>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</si>
  <si>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</si>
  <si>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</si>
  <si>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</si>
  <si>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</si>
  <si>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</si>
  <si>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</si>
  <si>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</si>
  <si>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</si>
  <si>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</si>
  <si>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</si>
  <si>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</si>
  <si>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</si>
  <si>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</si>
  <si>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</si>
  <si>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</si>
  <si>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</si>
  <si>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</si>
  <si>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</si>
  <si>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</si>
  <si>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</si>
  <si>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</si>
  <si>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</si>
  <si>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</si>
  <si>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</si>
  <si>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</si>
  <si>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</si>
  <si>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</si>
  <si>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</si>
  <si>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</si>
  <si>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</si>
  <si>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</si>
  <si>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</si>
  <si>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</si>
  <si>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</si>
  <si>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</si>
  <si>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</si>
  <si>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</si>
  <si>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</si>
  <si>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</si>
  <si>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</si>
  <si>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</si>
  <si>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978-5-9221-1363-2</t>
  </si>
  <si>
    <t>Алескеров Ф.Т., Хабина Э.Л., Шварц Д.А.</t>
  </si>
  <si>
    <t>Бинарные  отношения, графы и коллективные решения. 2-е изд., перераб и доп.</t>
  </si>
  <si>
    <t>Пер.344</t>
  </si>
  <si>
    <t>978-966-8324-84-0</t>
  </si>
  <si>
    <t>Власов К.П.</t>
  </si>
  <si>
    <t>Теория автоматического управления. Основные положения .Программы расчета</t>
  </si>
  <si>
    <t>Гуманитарный Центр</t>
  </si>
  <si>
    <t>978-5-9221-0543-9</t>
  </si>
  <si>
    <t>Основы теории управления</t>
  </si>
  <si>
    <t>978-5-9221-0857-7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</si>
  <si>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</si>
  <si>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</si>
  <si>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</si>
  <si>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</si>
  <si>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</si>
  <si>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</si>
  <si>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</si>
  <si>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</si>
  <si>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</si>
  <si>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</si>
  <si>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</si>
  <si>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</si>
  <si>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</si>
  <si>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</si>
  <si>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обл.64</t>
  </si>
  <si>
    <t xml:space="preserve">гриф  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</si>
  <si>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</si>
  <si>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</si>
  <si>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</si>
  <si>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</si>
  <si>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</si>
  <si>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</si>
  <si>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</si>
  <si>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</si>
  <si>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</si>
  <si>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</si>
  <si>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</si>
  <si>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</si>
  <si>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</si>
  <si>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</si>
  <si>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</si>
  <si>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</si>
  <si>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</si>
  <si>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</si>
  <si>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</si>
  <si>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</si>
  <si>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</si>
  <si>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</si>
  <si>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</si>
  <si>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</si>
  <si>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</si>
  <si>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</si>
  <si>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</si>
  <si>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</si>
  <si>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</si>
  <si>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</si>
  <si>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</si>
  <si>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</si>
  <si>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</si>
  <si>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</si>
  <si>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</si>
  <si>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5-94836-019-9</t>
  </si>
  <si>
    <t>Вернер М.</t>
  </si>
  <si>
    <t>Основы кодирования. Серия: мир програмирования. Пер. с нем.</t>
  </si>
  <si>
    <t>обл.288</t>
  </si>
  <si>
    <t>Гергель В.П., Сысоев А.В. и др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</si>
  <si>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</si>
  <si>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</si>
  <si>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</si>
  <si>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</si>
  <si>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</si>
  <si>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</si>
  <si>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</si>
  <si>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</si>
  <si>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</si>
  <si>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</si>
  <si>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</si>
  <si>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</si>
  <si>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</si>
  <si>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</si>
  <si>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</si>
  <si>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</si>
  <si>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</si>
  <si>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</si>
  <si>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</si>
  <si>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</si>
  <si>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</si>
  <si>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</si>
  <si>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</si>
  <si>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</si>
  <si>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</si>
  <si>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</si>
  <si>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</si>
  <si>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</si>
  <si>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</si>
  <si>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</si>
  <si>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</si>
  <si>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</si>
  <si>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</si>
  <si>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</si>
  <si>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</si>
  <si>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</si>
  <si>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</si>
  <si>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</si>
  <si>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</si>
  <si>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</si>
  <si>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</si>
  <si>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</si>
  <si>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</si>
  <si>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</si>
  <si>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</si>
  <si>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</si>
  <si>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</si>
  <si>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</si>
  <si>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</si>
  <si>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</si>
  <si>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</si>
  <si>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</si>
  <si>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</si>
  <si>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</si>
  <si>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</si>
  <si>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</si>
  <si>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</si>
  <si>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</si>
  <si>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</si>
  <si>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</si>
  <si>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</si>
  <si>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</si>
  <si>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</si>
  <si>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</si>
  <si>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</si>
  <si>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</si>
  <si>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</si>
  <si>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</si>
  <si>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</si>
  <si>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</si>
  <si>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</si>
  <si>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t>Наноматериалы, наноструктуры, нанотехнологии</t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</si>
  <si>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</si>
  <si>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</si>
  <si>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</si>
  <si>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</si>
  <si>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</si>
  <si>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</si>
  <si>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</si>
  <si>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</si>
  <si>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</si>
  <si>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</si>
  <si>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</si>
  <si>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</si>
  <si>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r>
      <t xml:space="preserve">Основы нанооптики. пер. с англ.
</t>
    </r>
    <r>
      <rPr>
        <b/>
        <sz val="12"/>
        <color indexed="53"/>
        <rFont val="Arial"/>
        <family val="2"/>
      </rPr>
      <t>НА ДАННУЮ КНИГУ ДОП. СКИДКА 15%</t>
    </r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</si>
  <si>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</si>
  <si>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</si>
  <si>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</si>
  <si>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</si>
  <si>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</si>
  <si>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</si>
  <si>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</si>
  <si>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</si>
  <si>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</si>
  <si>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978-5-9774-257-2</t>
  </si>
  <si>
    <t>Шольц Ф.(под.ред)</t>
  </si>
  <si>
    <t>Электроаналитические методы</t>
  </si>
  <si>
    <t>пер.326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</si>
  <si>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</si>
  <si>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</si>
  <si>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</si>
  <si>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</si>
  <si>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</si>
  <si>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</si>
  <si>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</si>
  <si>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</si>
  <si>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978-5-9221-1720-3</t>
  </si>
  <si>
    <t>Немирко А.П., Манило Л.А., Калиниченко А.Н.</t>
  </si>
  <si>
    <t>Математический анализ биомедицинских сигналов и данных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</si>
  <si>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</si>
  <si>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</si>
  <si>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</si>
  <si>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</si>
  <si>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</si>
  <si>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</si>
  <si>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</si>
  <si>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</si>
  <si>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</si>
  <si>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</si>
  <si>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</si>
  <si>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</si>
  <si>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</si>
  <si>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</si>
  <si>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</si>
  <si>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</si>
  <si>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</si>
  <si>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</si>
  <si>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</si>
  <si>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</si>
  <si>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</si>
  <si>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</si>
  <si>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</si>
  <si>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</si>
  <si>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</si>
  <si>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</si>
  <si>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</si>
  <si>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</si>
  <si>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</si>
  <si>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</si>
  <si>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</si>
  <si>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</si>
  <si>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</si>
  <si>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</si>
  <si>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</si>
  <si>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</si>
  <si>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</si>
  <si>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</si>
  <si>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</si>
  <si>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</si>
  <si>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</si>
  <si>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</si>
  <si>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</si>
  <si>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</si>
  <si>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</si>
  <si>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</si>
  <si>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</si>
  <si>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</si>
  <si>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</si>
  <si>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 по линейным уравнениям математической физики</t>
  </si>
  <si>
    <t>5-9221-0192-7</t>
  </si>
  <si>
    <t>Полянин А.Д., Зайцев. В.Ф.</t>
  </si>
  <si>
    <t>Справочник по нелинейным уравнениям математической физики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</si>
  <si>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</si>
  <si>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</si>
  <si>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</si>
  <si>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</si>
  <si>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</si>
  <si>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</si>
  <si>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</si>
  <si>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</si>
  <si>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</si>
  <si>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</si>
  <si>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</si>
  <si>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</si>
  <si>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</si>
  <si>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</si>
  <si>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</si>
  <si>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</si>
  <si>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</si>
  <si>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</si>
  <si>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</si>
  <si>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</si>
  <si>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978-5-9221-1127-0</t>
  </si>
  <si>
    <t>Ахтямов  А.М.</t>
  </si>
  <si>
    <t>Теория идентификации краевых условий и ее приложения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</si>
  <si>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</si>
  <si>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</si>
  <si>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</si>
  <si>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</si>
  <si>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</si>
  <si>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</si>
  <si>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</si>
  <si>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</si>
  <si>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</si>
  <si>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</si>
  <si>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</si>
  <si>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</si>
  <si>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</si>
  <si>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</si>
  <si>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</si>
  <si>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</si>
  <si>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</si>
  <si>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</si>
  <si>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</si>
  <si>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</si>
  <si>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</si>
  <si>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</si>
  <si>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</si>
  <si>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</si>
  <si>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</si>
  <si>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</si>
  <si>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</si>
  <si>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</si>
  <si>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</si>
  <si>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</si>
  <si>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</si>
  <si>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</si>
  <si>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</si>
  <si>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</si>
  <si>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</si>
  <si>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</si>
  <si>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</si>
  <si>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</si>
  <si>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</si>
  <si>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</si>
  <si>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</si>
  <si>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</si>
  <si>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</si>
  <si>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</si>
  <si>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</si>
  <si>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</si>
  <si>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</si>
  <si>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</si>
  <si>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</si>
  <si>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</si>
  <si>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</si>
  <si>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</si>
  <si>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</si>
  <si>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</si>
  <si>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</si>
  <si>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</si>
  <si>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</si>
  <si>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</si>
  <si>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</si>
  <si>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978-5-9221-1375-5</t>
  </si>
  <si>
    <t>Кобзарь А.И.</t>
  </si>
  <si>
    <t>Прикладная математическая статистика. Для инженеров и научных работников.  -2-е изд. Испр. НА ДАННУЮ КНИГУ ДОП. СКИДКА 15% (ВНЕШНИЙ ДЕФЕКТ)</t>
  </si>
  <si>
    <t>пер.816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</si>
  <si>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</si>
  <si>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</si>
  <si>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</si>
  <si>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</si>
  <si>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</si>
  <si>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</si>
  <si>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</si>
  <si>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</si>
  <si>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5-9221-0692-9</t>
  </si>
  <si>
    <t>Кузьмин Е.В., Соколов В.А.</t>
  </si>
  <si>
    <t>Структурированные системы переходов</t>
  </si>
  <si>
    <t xml:space="preserve">пер.176 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</si>
  <si>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</si>
  <si>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</si>
  <si>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</si>
  <si>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</si>
  <si>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</si>
  <si>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</si>
  <si>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</si>
  <si>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</si>
  <si>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</si>
  <si>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</si>
  <si>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</si>
  <si>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</si>
  <si>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</si>
  <si>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t>Когерентная и нелинейная оптика фотонных кристаллов</t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</si>
  <si>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</si>
  <si>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</si>
  <si>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</si>
  <si>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</si>
  <si>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</si>
  <si>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</si>
  <si>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5-9221-0152-8</t>
  </si>
  <si>
    <t xml:space="preserve">Марченков С.С.     </t>
  </si>
  <si>
    <t>S-Классификация функций трёхзначной логики</t>
  </si>
  <si>
    <t>обл.80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</si>
  <si>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</si>
  <si>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</si>
  <si>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</si>
  <si>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</si>
  <si>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</si>
  <si>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</si>
  <si>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</si>
  <si>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</si>
  <si>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</si>
  <si>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</si>
  <si>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</si>
  <si>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</si>
  <si>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</si>
  <si>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</si>
  <si>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</si>
  <si>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</si>
  <si>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</si>
  <si>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</si>
  <si>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</si>
  <si>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</si>
  <si>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</si>
  <si>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</si>
  <si>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</si>
  <si>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</si>
  <si>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</si>
  <si>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</si>
  <si>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</si>
  <si>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</si>
  <si>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</si>
  <si>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</si>
  <si>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</si>
  <si>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</si>
  <si>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</si>
  <si>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</si>
  <si>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</si>
  <si>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</si>
  <si>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</si>
  <si>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</si>
  <si>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</si>
  <si>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</si>
  <si>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</si>
  <si>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</si>
  <si>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</si>
  <si>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</si>
  <si>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</si>
  <si>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</si>
  <si>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</si>
  <si>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</si>
  <si>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</si>
  <si>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</si>
  <si>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</si>
  <si>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</si>
  <si>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</si>
  <si>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</si>
  <si>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</si>
  <si>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</si>
  <si>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</si>
  <si>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</si>
  <si>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</si>
  <si>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978-5-9221-1436-3</t>
  </si>
  <si>
    <t>Семаков С.Л., Семаков А.С.</t>
  </si>
  <si>
    <t>Прогнозирование и управление продажами в торговых сетях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</si>
  <si>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</si>
  <si>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</si>
  <si>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</si>
  <si>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</si>
  <si>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</si>
  <si>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</si>
  <si>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</si>
  <si>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978-5-9221-0406-7</t>
  </si>
  <si>
    <t>Суетин П.К.</t>
  </si>
  <si>
    <t>Классические ортогональные многочлены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</si>
  <si>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</si>
  <si>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</si>
  <si>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</si>
  <si>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</si>
  <si>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</si>
  <si>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</si>
  <si>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</si>
  <si>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</si>
  <si>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</si>
  <si>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</si>
  <si>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</si>
  <si>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</si>
  <si>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</si>
  <si>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</si>
  <si>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</si>
  <si>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</si>
  <si>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</si>
  <si>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</si>
  <si>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</si>
  <si>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</si>
  <si>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</si>
  <si>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</si>
  <si>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</si>
  <si>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</si>
  <si>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</si>
  <si>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</si>
  <si>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</si>
  <si>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</si>
  <si>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</si>
  <si>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</si>
  <si>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</si>
  <si>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</si>
  <si>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</si>
  <si>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</si>
  <si>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</si>
  <si>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</si>
  <si>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</si>
  <si>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</si>
  <si>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</si>
  <si>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</si>
  <si>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</si>
  <si>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</si>
  <si>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</si>
  <si>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</si>
  <si>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</si>
  <si>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</si>
  <si>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</si>
  <si>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</si>
  <si>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</si>
  <si>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</si>
  <si>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</si>
  <si>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</si>
  <si>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</si>
  <si>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</si>
  <si>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</si>
  <si>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</si>
  <si>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</si>
  <si>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</si>
  <si>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</si>
  <si>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</si>
  <si>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</si>
  <si>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</si>
  <si>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</si>
  <si>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</si>
  <si>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</si>
  <si>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</si>
  <si>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</si>
  <si>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</si>
  <si>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</si>
  <si>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</si>
  <si>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</si>
  <si>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</si>
  <si>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</si>
  <si>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</si>
  <si>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</si>
  <si>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</si>
  <si>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</si>
  <si>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</si>
  <si>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</si>
  <si>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</si>
  <si>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</si>
  <si>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</si>
  <si>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</si>
  <si>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</si>
  <si>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</si>
  <si>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</si>
  <si>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</si>
  <si>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</si>
  <si>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</si>
  <si>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</si>
  <si>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</si>
  <si>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</si>
  <si>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</si>
  <si>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</si>
  <si>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</si>
  <si>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978-5-9221-0807-2</t>
  </si>
  <si>
    <t>Березинский В.Л.</t>
  </si>
  <si>
    <t>Низкотемпературные свойства двумерных систем с непрерывной группой симметрии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</si>
  <si>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</si>
  <si>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</si>
  <si>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</si>
  <si>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</si>
  <si>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</si>
  <si>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</si>
  <si>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</si>
  <si>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</si>
  <si>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</si>
  <si>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</si>
  <si>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</si>
  <si>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</si>
  <si>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</si>
  <si>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</si>
  <si>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</si>
  <si>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</si>
  <si>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</si>
  <si>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</si>
  <si>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</si>
  <si>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</si>
  <si>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</si>
  <si>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</si>
  <si>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</si>
  <si>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</si>
  <si>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</si>
  <si>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</si>
  <si>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</si>
  <si>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</si>
  <si>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</si>
  <si>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</si>
  <si>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</si>
  <si>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</si>
  <si>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</si>
  <si>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</si>
  <si>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</si>
  <si>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</si>
  <si>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</si>
  <si>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</si>
  <si>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</si>
  <si>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</si>
  <si>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</si>
  <si>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</si>
  <si>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</si>
  <si>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</si>
  <si>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</si>
  <si>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</si>
  <si>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</si>
  <si>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</si>
  <si>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</si>
  <si>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</si>
  <si>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</si>
  <si>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</si>
  <si>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</si>
  <si>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5-9221-0578-7</t>
  </si>
  <si>
    <t xml:space="preserve">Гантмахер В.Ф.   </t>
  </si>
  <si>
    <t>Электроны в неупорядоченных средах. 2-е изд., испр. и доп.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</si>
  <si>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</si>
  <si>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</si>
  <si>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</si>
  <si>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</si>
  <si>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</si>
  <si>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</si>
  <si>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</si>
  <si>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</si>
  <si>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</si>
  <si>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</si>
  <si>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</si>
  <si>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</si>
  <si>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</si>
  <si>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</si>
  <si>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t>Сканирующая электронная микроскопия и рентгено-спектральный микроанализ</t>
  </si>
  <si>
    <t>978-5-9221-1450-9</t>
  </si>
  <si>
    <t>Григорьев А.Д.</t>
  </si>
  <si>
    <t>Методы вычислительной электродинамики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</si>
  <si>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</si>
  <si>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</si>
  <si>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</si>
  <si>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</si>
  <si>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</si>
  <si>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</si>
  <si>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</si>
  <si>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</si>
  <si>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</si>
  <si>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</si>
  <si>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</si>
  <si>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</si>
  <si>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</si>
  <si>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</si>
  <si>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</si>
  <si>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</si>
  <si>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</si>
  <si>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</si>
  <si>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</si>
  <si>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</si>
  <si>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</si>
  <si>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</si>
  <si>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</si>
  <si>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</si>
  <si>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</si>
  <si>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</si>
  <si>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</si>
  <si>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</si>
  <si>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</si>
  <si>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</si>
  <si>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</si>
  <si>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</si>
  <si>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</si>
  <si>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</si>
  <si>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</si>
  <si>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</si>
  <si>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</si>
  <si>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</si>
  <si>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</si>
  <si>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</si>
  <si>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</si>
  <si>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</si>
  <si>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</si>
  <si>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</si>
  <si>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</si>
  <si>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</si>
  <si>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</si>
  <si>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</si>
  <si>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978-5-9221-1406-6</t>
  </si>
  <si>
    <t>Ефремов А.М., Светцов В.И.</t>
  </si>
  <si>
    <t>Неравновесная плазма хлора: свойства и применение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</si>
  <si>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</si>
  <si>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</si>
  <si>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</si>
  <si>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</si>
  <si>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</si>
  <si>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</si>
  <si>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</si>
  <si>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</si>
  <si>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</si>
  <si>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</si>
  <si>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</si>
  <si>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</si>
  <si>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</si>
  <si>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</si>
  <si>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</si>
  <si>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</si>
  <si>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</si>
  <si>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</si>
  <si>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</si>
  <si>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</si>
  <si>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</si>
  <si>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</si>
  <si>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</si>
  <si>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</si>
  <si>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</si>
  <si>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978-5-9221-1213-0</t>
  </si>
  <si>
    <t>Кашурников В.А.,Красавин А.В.</t>
  </si>
  <si>
    <t>Численные методы квантовой статистики</t>
  </si>
  <si>
    <t>пер.628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</si>
  <si>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</si>
  <si>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</si>
  <si>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</si>
  <si>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</si>
  <si>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</si>
  <si>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</si>
  <si>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</si>
  <si>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</si>
  <si>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</si>
  <si>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</si>
  <si>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</si>
  <si>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</si>
  <si>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</si>
  <si>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</si>
  <si>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</si>
  <si>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</si>
  <si>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</si>
  <si>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</si>
  <si>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</si>
  <si>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</si>
  <si>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</si>
  <si>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</si>
  <si>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</si>
  <si>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</si>
  <si>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</si>
  <si>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</si>
  <si>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</si>
  <si>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</si>
  <si>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</si>
  <si>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</si>
  <si>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</si>
  <si>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</si>
  <si>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</si>
  <si>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</si>
  <si>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</si>
  <si>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</si>
  <si>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</si>
  <si>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</si>
  <si>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</si>
  <si>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</si>
  <si>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</si>
  <si>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</si>
  <si>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</si>
  <si>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</si>
  <si>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</si>
  <si>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</si>
  <si>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</si>
  <si>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</si>
  <si>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</si>
  <si>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</si>
  <si>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</si>
  <si>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</si>
  <si>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</si>
  <si>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</si>
  <si>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</si>
  <si>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</si>
  <si>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</si>
  <si>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</si>
  <si>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</si>
  <si>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</si>
  <si>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</si>
  <si>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</si>
  <si>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</si>
  <si>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</si>
  <si>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</si>
  <si>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</si>
  <si>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</si>
  <si>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</si>
  <si>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</si>
  <si>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</si>
  <si>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</si>
  <si>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</si>
  <si>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</si>
  <si>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</si>
  <si>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</si>
  <si>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</si>
  <si>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978-5-9221-1790-6</t>
  </si>
  <si>
    <t>Морозов А.Н., Скрипкин А.В.</t>
  </si>
  <si>
    <t>Немарковские физические процессы</t>
  </si>
  <si>
    <t>978-5-9221-1121-8</t>
  </si>
  <si>
    <t>Мюррей К., Дермотт С.</t>
  </si>
  <si>
    <r>
      <t xml:space="preserve">Динамика Солнечной системы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</si>
  <si>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пер.588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</si>
  <si>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</si>
  <si>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</si>
  <si>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</si>
  <si>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</si>
  <si>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</si>
  <si>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</si>
  <si>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</si>
  <si>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</si>
  <si>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</si>
  <si>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978-5-9221-1286-4</t>
  </si>
  <si>
    <t>Пискунов В.Н.</t>
  </si>
  <si>
    <t>Динамика аэрозолей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</si>
  <si>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</si>
  <si>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</si>
  <si>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</si>
  <si>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</si>
  <si>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</si>
  <si>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978-5-8279-0104-4</t>
  </si>
  <si>
    <t>Попов А.Г.</t>
  </si>
  <si>
    <t>Геометрия Лобачевского и математическая физика</t>
  </si>
  <si>
    <t>Физфак МГУ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</si>
  <si>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</si>
  <si>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</si>
  <si>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</si>
  <si>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</si>
  <si>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</si>
  <si>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</si>
  <si>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</si>
  <si>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</si>
  <si>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</si>
  <si>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</si>
  <si>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Розанов Н.Н.</t>
  </si>
  <si>
    <t>Диссипативные  оптические солитоны от микро- к нано- и атто</t>
  </si>
  <si>
    <t>Пер.536</t>
  </si>
  <si>
    <t>978-5-9221-1759-3</t>
  </si>
  <si>
    <t>Рыжков С.В.,  Чирков А.Ю.</t>
  </si>
  <si>
    <t>Системы альтернативной термоядерной энергетики.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</si>
  <si>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</si>
  <si>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</si>
  <si>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</si>
  <si>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</si>
  <si>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</si>
  <si>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</si>
  <si>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</si>
  <si>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</si>
  <si>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</si>
  <si>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</si>
  <si>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</si>
  <si>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</si>
  <si>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</si>
  <si>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</si>
  <si>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</si>
  <si>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</si>
  <si>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</si>
  <si>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</si>
  <si>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</si>
  <si>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</si>
  <si>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</si>
  <si>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</si>
  <si>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</si>
  <si>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</si>
  <si>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</si>
  <si>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</si>
  <si>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</si>
  <si>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</si>
  <si>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</si>
  <si>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</si>
  <si>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</si>
  <si>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</si>
  <si>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</si>
  <si>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</si>
  <si>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</si>
  <si>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</si>
  <si>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</si>
  <si>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</si>
  <si>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</si>
  <si>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</si>
  <si>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978-5-9221-1415-8</t>
  </si>
  <si>
    <t>Фортов В.Е.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</si>
  <si>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</si>
  <si>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</si>
  <si>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</si>
  <si>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</si>
  <si>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</si>
  <si>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</si>
  <si>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</si>
  <si>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</si>
  <si>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</si>
  <si>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</si>
  <si>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</si>
  <si>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</si>
  <si>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</si>
  <si>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</si>
  <si>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</si>
  <si>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</si>
  <si>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</si>
  <si>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</si>
  <si>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</si>
  <si>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</si>
  <si>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</si>
  <si>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</si>
  <si>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</si>
  <si>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</si>
  <si>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</si>
  <si>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</si>
  <si>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</si>
  <si>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</si>
  <si>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</si>
  <si>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</si>
  <si>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</si>
  <si>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</si>
  <si>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</si>
  <si>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</si>
  <si>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978-5-9221-1733-3</t>
  </si>
  <si>
    <t>Магнитостатические и электромагнитные  волны в сложных структурах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</si>
  <si>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</si>
  <si>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</si>
  <si>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</si>
  <si>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</si>
  <si>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</si>
  <si>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</si>
  <si>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</si>
  <si>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</si>
  <si>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</si>
  <si>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</si>
  <si>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</si>
  <si>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</si>
  <si>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</si>
  <si>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</si>
  <si>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</si>
  <si>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</si>
  <si>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</si>
  <si>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</si>
  <si>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</si>
  <si>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</si>
  <si>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</si>
  <si>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</si>
  <si>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</si>
  <si>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</si>
  <si>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</si>
  <si>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</si>
  <si>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</si>
  <si>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</si>
  <si>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</si>
  <si>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</si>
  <si>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</si>
  <si>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978-5-9221-0968-0</t>
  </si>
  <si>
    <t>Бакулин В.Н. и др.</t>
  </si>
  <si>
    <t>Методы (1-й том) оптимального проектирования и расчета композиционных конструкций. В 2-х томах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</si>
  <si>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</si>
  <si>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</si>
  <si>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</si>
  <si>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</si>
  <si>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</si>
  <si>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</si>
  <si>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</si>
  <si>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</si>
  <si>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</si>
  <si>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</si>
  <si>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</si>
  <si>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</si>
  <si>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</si>
  <si>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</si>
  <si>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</si>
  <si>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</si>
  <si>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</si>
  <si>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</si>
  <si>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</si>
  <si>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</si>
  <si>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</si>
  <si>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978-5-9221-1000-6</t>
  </si>
  <si>
    <t>Волков К.Н., Емельянов В.Н.</t>
  </si>
  <si>
    <t>Течения газа с частицами</t>
  </si>
  <si>
    <t>978-5-9221-1350-2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</si>
  <si>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</si>
  <si>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</si>
  <si>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</si>
  <si>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</si>
  <si>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</si>
  <si>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</si>
  <si>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</si>
  <si>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</si>
  <si>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</si>
  <si>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</si>
  <si>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Емельянов В.Н., Волков К.Н. (под., ред.)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</si>
  <si>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</si>
  <si>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</si>
  <si>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</si>
  <si>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</si>
  <si>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</si>
  <si>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</si>
  <si>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</si>
  <si>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</si>
  <si>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</si>
  <si>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</si>
  <si>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</si>
  <si>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</si>
  <si>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</si>
  <si>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</si>
  <si>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</si>
  <si>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</si>
  <si>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</si>
  <si>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</si>
  <si>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</si>
  <si>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</si>
  <si>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</si>
  <si>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</si>
  <si>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</si>
  <si>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</si>
  <si>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</si>
  <si>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</si>
  <si>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</si>
  <si>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</si>
  <si>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</si>
  <si>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</si>
  <si>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</si>
  <si>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</si>
  <si>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</si>
  <si>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</si>
  <si>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</si>
  <si>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</si>
  <si>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</si>
  <si>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</si>
  <si>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</si>
  <si>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</si>
  <si>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978-5-9221-1108-9</t>
  </si>
  <si>
    <t>Аэрогазодинамика реактивных сопел. Т.2 (Обтекание донных уступов потоком газа).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</si>
  <si>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</si>
  <si>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</si>
  <si>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</si>
  <si>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</si>
  <si>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</si>
  <si>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</si>
  <si>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</si>
  <si>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</si>
  <si>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978-5-9221-0849-2</t>
  </si>
  <si>
    <t>Каюмов О.Р.</t>
  </si>
  <si>
    <t>Глобально управляемые механические системы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</si>
  <si>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</si>
  <si>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</si>
  <si>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</si>
  <si>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</si>
  <si>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</si>
  <si>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</si>
  <si>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</si>
  <si>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</si>
  <si>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</si>
  <si>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</si>
  <si>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</si>
  <si>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</si>
  <si>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</si>
  <si>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</si>
  <si>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</si>
  <si>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</si>
  <si>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</si>
  <si>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</si>
  <si>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</si>
  <si>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</si>
  <si>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</si>
  <si>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</si>
  <si>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</si>
  <si>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</si>
  <si>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</si>
  <si>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</si>
  <si>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</si>
  <si>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</si>
  <si>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</si>
  <si>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</si>
  <si>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</si>
  <si>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</si>
  <si>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</si>
  <si>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</si>
  <si>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</si>
  <si>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</si>
  <si>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</si>
  <si>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</si>
  <si>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</si>
  <si>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</si>
  <si>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</si>
  <si>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</si>
  <si>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</si>
  <si>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</si>
  <si>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</si>
  <si>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</si>
  <si>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</si>
  <si>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</si>
  <si>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</si>
  <si>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</si>
  <si>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</si>
  <si>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</si>
  <si>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</si>
  <si>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</si>
  <si>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</si>
  <si>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</si>
  <si>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</si>
  <si>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</si>
  <si>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</si>
  <si>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</si>
  <si>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</si>
  <si>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</si>
  <si>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</si>
  <si>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</si>
  <si>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</si>
  <si>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</si>
  <si>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</si>
  <si>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</si>
  <si>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</si>
  <si>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978-5-9221-0495-0</t>
  </si>
  <si>
    <t>Топорков В.В.</t>
  </si>
  <si>
    <t>Модели распределенных вычислений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</si>
  <si>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</si>
  <si>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</si>
  <si>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</si>
  <si>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</si>
  <si>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</si>
  <si>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</si>
  <si>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</si>
  <si>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</si>
  <si>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</si>
  <si>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</si>
  <si>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</si>
  <si>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</si>
  <si>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</si>
  <si>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</si>
  <si>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</si>
  <si>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</si>
  <si>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</si>
  <si>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</si>
  <si>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</si>
  <si>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</si>
  <si>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</si>
  <si>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2</t>
  </si>
  <si>
    <t>978-5-9221-0817-1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</si>
  <si>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</si>
  <si>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</si>
  <si>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</si>
  <si>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</si>
  <si>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</si>
  <si>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</si>
  <si>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</si>
  <si>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</si>
  <si>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</si>
  <si>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</si>
  <si>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</si>
  <si>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</si>
  <si>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</si>
  <si>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</si>
  <si>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</si>
  <si>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</si>
  <si>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</si>
  <si>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</si>
  <si>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</si>
  <si>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</si>
  <si>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</si>
  <si>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</si>
  <si>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</si>
  <si>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</si>
  <si>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</si>
  <si>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</si>
  <si>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</si>
  <si>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</si>
  <si>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</si>
  <si>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</si>
  <si>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</si>
  <si>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</si>
  <si>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</si>
  <si>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</si>
  <si>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</si>
  <si>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</si>
  <si>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</si>
  <si>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</si>
  <si>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</si>
  <si>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</si>
  <si>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</si>
  <si>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</si>
  <si>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</si>
  <si>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</si>
  <si>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</si>
  <si>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</si>
  <si>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 xml:space="preserve">Бухалёв В.А. </t>
  </si>
  <si>
    <t>978-5-9221-1488-2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</si>
  <si>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</si>
  <si>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</si>
  <si>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</si>
  <si>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</si>
  <si>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</si>
  <si>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</si>
  <si>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</si>
  <si>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</si>
  <si>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</si>
  <si>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</si>
  <si>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</si>
  <si>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</si>
  <si>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</si>
  <si>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</si>
  <si>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</si>
  <si>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</si>
  <si>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</si>
  <si>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</si>
  <si>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</si>
  <si>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</si>
  <si>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</si>
  <si>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</si>
  <si>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</si>
  <si>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</si>
  <si>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</si>
  <si>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</si>
  <si>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</si>
  <si>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</si>
  <si>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</si>
  <si>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</si>
  <si>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</si>
  <si>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</si>
  <si>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</si>
  <si>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</si>
  <si>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</si>
  <si>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</si>
  <si>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</si>
  <si>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</si>
  <si>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t>Управление и наведение беспилотных летательных аппаратов на основе современных информационных технологий</t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</si>
  <si>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</si>
  <si>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</si>
  <si>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</si>
  <si>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</si>
  <si>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</si>
  <si>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</si>
  <si>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</si>
  <si>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</si>
  <si>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</si>
  <si>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</si>
  <si>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</si>
  <si>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</si>
  <si>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</si>
  <si>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</si>
  <si>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</si>
  <si>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</si>
  <si>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</si>
  <si>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</si>
  <si>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</si>
  <si>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</si>
  <si>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</si>
  <si>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</si>
  <si>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</si>
  <si>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</si>
  <si>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</si>
  <si>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</si>
  <si>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</si>
  <si>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</si>
  <si>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</si>
  <si>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</si>
  <si>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</si>
  <si>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</si>
  <si>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</si>
  <si>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</si>
  <si>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</si>
  <si>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</si>
  <si>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</si>
  <si>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</si>
  <si>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</si>
  <si>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</si>
  <si>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</si>
  <si>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</si>
  <si>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</si>
  <si>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</si>
  <si>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</si>
  <si>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</si>
  <si>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</si>
  <si>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</si>
  <si>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</si>
  <si>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</si>
  <si>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</si>
  <si>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</si>
  <si>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</si>
  <si>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</si>
  <si>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</si>
  <si>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</si>
  <si>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</si>
  <si>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5-94836-070-9</t>
  </si>
  <si>
    <t>Шахнович И.В.</t>
  </si>
  <si>
    <t>Современные технологии беспроводной связи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</si>
  <si>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</si>
  <si>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</si>
  <si>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</si>
  <si>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</si>
  <si>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</si>
  <si>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</si>
  <si>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</si>
  <si>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</si>
  <si>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</si>
  <si>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</si>
  <si>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</si>
  <si>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</si>
  <si>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</si>
  <si>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</si>
  <si>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</si>
  <si>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</si>
  <si>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</si>
  <si>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</si>
  <si>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</si>
  <si>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</si>
  <si>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</si>
  <si>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</si>
  <si>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</si>
  <si>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</si>
  <si>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</si>
  <si>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</si>
  <si>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</si>
  <si>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</si>
  <si>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</si>
  <si>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</si>
  <si>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</si>
  <si>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</si>
  <si>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</si>
  <si>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</si>
  <si>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</si>
  <si>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</si>
  <si>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</si>
  <si>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</si>
  <si>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</si>
  <si>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</si>
  <si>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</si>
  <si>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</si>
  <si>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</si>
  <si>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</si>
  <si>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</si>
  <si>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</si>
  <si>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</si>
  <si>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</si>
  <si>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</si>
  <si>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</si>
  <si>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</si>
  <si>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</si>
  <si>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</si>
  <si>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</si>
  <si>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</si>
  <si>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</si>
  <si>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</si>
  <si>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</si>
  <si>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</si>
  <si>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</si>
  <si>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</si>
  <si>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</si>
  <si>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</si>
  <si>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</si>
  <si>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</si>
  <si>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</si>
  <si>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</si>
  <si>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</si>
  <si>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</si>
  <si>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</si>
  <si>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</si>
  <si>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</si>
  <si>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</si>
  <si>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</si>
  <si>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</si>
  <si>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</si>
  <si>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</si>
  <si>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</si>
  <si>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</si>
  <si>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</si>
  <si>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</si>
  <si>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</si>
  <si>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</si>
  <si>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</si>
  <si>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</si>
  <si>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</si>
  <si>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</si>
  <si>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</si>
  <si>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</si>
  <si>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</si>
  <si>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</si>
  <si>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</si>
  <si>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</si>
  <si>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</si>
  <si>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</si>
  <si>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</si>
  <si>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</si>
  <si>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978-5-9221-1516-2</t>
  </si>
  <si>
    <t>Тигранян Р.Э.</t>
  </si>
  <si>
    <t>Вопросы электромагнитобиологии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</si>
  <si>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</si>
  <si>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</si>
  <si>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</si>
  <si>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</si>
  <si>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</si>
  <si>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</si>
  <si>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</si>
  <si>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</si>
  <si>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</si>
  <si>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</si>
  <si>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</si>
  <si>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</si>
  <si>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</si>
  <si>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</si>
  <si>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</si>
  <si>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</si>
  <si>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</si>
  <si>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</si>
  <si>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</si>
  <si>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</si>
  <si>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</si>
  <si>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</si>
  <si>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</si>
  <si>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</si>
  <si>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</si>
  <si>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</si>
  <si>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978-5-9963-0516-2</t>
  </si>
  <si>
    <t>Графен</t>
  </si>
  <si>
    <t>978-5-9963-0394-6</t>
  </si>
  <si>
    <t>Алфимова М.М.</t>
  </si>
  <si>
    <t>Занимательные нанотехнологии</t>
  </si>
  <si>
    <t>пер.96</t>
  </si>
  <si>
    <t>978-5-9963-0622-0</t>
  </si>
  <si>
    <t>Андриевский Р.А.</t>
  </si>
  <si>
    <t>Основы наноструктурного материаловедения. Возможности и проблемы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</si>
  <si>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</si>
  <si>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</si>
  <si>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</si>
  <si>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</si>
  <si>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</si>
  <si>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</si>
  <si>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</si>
  <si>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</si>
  <si>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</si>
  <si>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</si>
  <si>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</si>
  <si>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</si>
  <si>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</si>
  <si>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</si>
  <si>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</si>
  <si>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</si>
  <si>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</si>
  <si>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</si>
  <si>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</si>
  <si>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</si>
  <si>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</si>
  <si>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</si>
  <si>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</si>
  <si>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</si>
  <si>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</si>
  <si>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</si>
  <si>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</si>
  <si>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</si>
  <si>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</si>
  <si>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</si>
  <si>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</si>
  <si>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</si>
  <si>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</si>
  <si>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</si>
  <si>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</si>
  <si>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</si>
  <si>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</si>
  <si>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</si>
  <si>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</si>
  <si>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</si>
  <si>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</si>
  <si>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</si>
  <si>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</si>
  <si>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</si>
  <si>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</si>
  <si>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</si>
  <si>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</si>
  <si>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</si>
  <si>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</si>
  <si>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</si>
  <si>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r>
      <t xml:space="preserve">Основы нанооптики. пер. с англ.
</t>
    </r>
    <r>
      <rPr>
        <b/>
        <sz val="12"/>
        <color indexed="53"/>
        <rFont val="Arial"/>
        <family val="2"/>
      </rPr>
      <t>НА ДАННУЮ КНИГУ ДОП. СКИДКА 15%  (ВНЕШНИЙ ДЕФЕКТ)</t>
    </r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</si>
  <si>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</si>
  <si>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</si>
  <si>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</si>
  <si>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</si>
  <si>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978-5-9963-0627-5</t>
  </si>
  <si>
    <t>Рубин А.Б.(под ред.)</t>
  </si>
  <si>
    <t>Нанобиотехнологии: практикум</t>
  </si>
  <si>
    <t>978-5-9963-0345-8</t>
  </si>
  <si>
    <t>Рыжонков Д.И., и др.</t>
  </si>
  <si>
    <t>Наноматериалы. учебное пособие. 2-е изд.</t>
  </si>
  <si>
    <t>пер.365</t>
  </si>
  <si>
    <t>978-5-9963-0028-4</t>
  </si>
  <si>
    <t>Сигов А.С.(под ред.)</t>
  </si>
  <si>
    <t>Получение и исследование наноструктур.Лабораторный практикум по нанотехнологиям.Уч. изд.</t>
  </si>
  <si>
    <t>пер.146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</si>
  <si>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</si>
  <si>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</si>
  <si>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</si>
  <si>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</si>
  <si>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</si>
  <si>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</si>
  <si>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</si>
  <si>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</si>
  <si>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</si>
  <si>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</si>
  <si>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</si>
  <si>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</si>
  <si>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</si>
  <si>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</si>
  <si>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</si>
  <si>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</si>
  <si>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</si>
  <si>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</si>
  <si>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</si>
  <si>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</si>
  <si>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</si>
  <si>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</si>
  <si>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</si>
  <si>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</si>
  <si>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</si>
  <si>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</si>
  <si>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</si>
  <si>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</si>
  <si>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</si>
  <si>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</si>
  <si>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</si>
  <si>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</si>
  <si>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</si>
  <si>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</si>
  <si>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</si>
  <si>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</si>
  <si>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</si>
  <si>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</si>
  <si>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</si>
  <si>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</si>
  <si>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</si>
  <si>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</si>
  <si>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</si>
  <si>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</si>
  <si>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</si>
  <si>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</si>
  <si>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</si>
  <si>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</si>
  <si>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</si>
  <si>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</si>
  <si>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</si>
  <si>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5-9221-0369-5</t>
  </si>
  <si>
    <t>Дынкин Е.Б., Успенский В.А.</t>
  </si>
  <si>
    <t xml:space="preserve">Математические беседы </t>
  </si>
  <si>
    <t>5-9221-0410-1</t>
  </si>
  <si>
    <t>Каганов М.И., Любарский Г.Я.</t>
  </si>
  <si>
    <t>Абстракция в математике и физике</t>
  </si>
  <si>
    <t>978-5-9221-1772-2</t>
  </si>
  <si>
    <t>Арифметика  (изд. 19-е, исправл).</t>
  </si>
  <si>
    <t>978-5-9221-0676-4</t>
  </si>
  <si>
    <t>Алгебра Ч.1</t>
  </si>
  <si>
    <t>пер152</t>
  </si>
  <si>
    <t>978-5-9221-1548-3</t>
  </si>
  <si>
    <t>Алгебра Ч.2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</si>
  <si>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</si>
  <si>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</si>
  <si>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</si>
  <si>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</si>
  <si>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</si>
  <si>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</si>
  <si>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</si>
  <si>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</si>
  <si>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</si>
  <si>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</si>
  <si>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</si>
  <si>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</si>
  <si>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</si>
  <si>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</si>
  <si>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</si>
  <si>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</si>
  <si>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</si>
  <si>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</si>
  <si>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</si>
  <si>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</si>
  <si>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</si>
  <si>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</si>
  <si>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</si>
  <si>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</si>
  <si>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</si>
  <si>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</si>
  <si>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</si>
  <si>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</si>
  <si>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</si>
  <si>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</si>
  <si>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</si>
  <si>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</si>
  <si>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</si>
  <si>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</si>
  <si>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978-5-9221-1736-4</t>
  </si>
  <si>
    <t>Засов А.В., Кононович Э.В.</t>
  </si>
  <si>
    <t>Астрономия. Уч. пос.</t>
  </si>
  <si>
    <t>978-5-9221-1103-4</t>
  </si>
  <si>
    <t>Кудасов Ю.Б.</t>
  </si>
  <si>
    <t>Электрофизические измерения. уч.пос.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</si>
  <si>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</si>
  <si>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</si>
  <si>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</si>
  <si>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</si>
  <si>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978-5-9221-1070-9</t>
  </si>
  <si>
    <t>Элементарное введение в физику элементарных частиц</t>
  </si>
  <si>
    <t>978-5-9221-1368-7</t>
  </si>
  <si>
    <t>Пономарев Л.И.</t>
  </si>
  <si>
    <t>Под знаком кванта. - 4-е изд.</t>
  </si>
  <si>
    <t>5-9221-0500-0</t>
  </si>
  <si>
    <t>Родионова Ж.Ф. (под ред.)</t>
  </si>
  <si>
    <t>Гипсометрическая Карта Марса</t>
  </si>
  <si>
    <t>карта</t>
  </si>
  <si>
    <t>978-5-9221-1726-5</t>
  </si>
  <si>
    <t>Сурдин В. Г. (под ред)</t>
  </si>
  <si>
    <t>Галактики</t>
  </si>
  <si>
    <t>978-5-9221-1466-0</t>
  </si>
  <si>
    <t>Звезды</t>
  </si>
  <si>
    <t>978-5-9221-1734-0</t>
  </si>
  <si>
    <t>Небо и телескоп</t>
  </si>
  <si>
    <t>978-5-9221-1747-0</t>
  </si>
  <si>
    <t>Разведка далеких планет. 4-е изд.</t>
  </si>
  <si>
    <t>пер.380</t>
  </si>
  <si>
    <t>978-5-9221-1607-7</t>
  </si>
  <si>
    <t>Путешествия к Луне с цв. иллюстрациями</t>
  </si>
  <si>
    <t>пер.524</t>
  </si>
  <si>
    <t>978-5-9221-1326-7</t>
  </si>
  <si>
    <t>Тарасов Л.В.</t>
  </si>
  <si>
    <t>Недра нашей планеты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</si>
  <si>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</si>
  <si>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</si>
  <si>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</si>
  <si>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</si>
  <si>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</si>
  <si>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</si>
  <si>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</si>
  <si>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</si>
  <si>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</si>
  <si>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</si>
  <si>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5-9221-0694-5</t>
  </si>
  <si>
    <t>Баскин К.Е., Драч Л.П.,  Глущенко А.И.</t>
  </si>
  <si>
    <t>Еще можно спасти!</t>
  </si>
  <si>
    <t>2006</t>
  </si>
  <si>
    <t>Пер. 272</t>
  </si>
  <si>
    <t>300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</si>
  <si>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</si>
  <si>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</si>
  <si>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</si>
  <si>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</si>
  <si>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</si>
  <si>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</si>
  <si>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</si>
  <si>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</si>
  <si>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</si>
  <si>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</si>
  <si>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</si>
  <si>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</si>
  <si>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</si>
  <si>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</si>
  <si>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</si>
  <si>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</si>
  <si>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</si>
  <si>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</si>
  <si>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</si>
  <si>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</si>
  <si>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</si>
  <si>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</si>
  <si>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</si>
  <si>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</si>
  <si>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</si>
  <si>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</si>
  <si>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</si>
  <si>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</si>
  <si>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</si>
  <si>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</si>
  <si>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</si>
  <si>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</si>
  <si>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</si>
  <si>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</si>
  <si>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</si>
  <si>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</si>
  <si>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</si>
  <si>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</si>
  <si>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</si>
  <si>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</si>
  <si>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</si>
  <si>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</si>
  <si>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</si>
  <si>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Родионова Ж.Ф.  (под ред.)</t>
  </si>
  <si>
    <t>5-9221-0587-6</t>
  </si>
  <si>
    <t>Стечкин Б.С.</t>
  </si>
  <si>
    <t>Избранные труды: Научные и биографические материалы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</si>
  <si>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</si>
  <si>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</si>
  <si>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</si>
  <si>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</si>
  <si>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</si>
  <si>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</si>
  <si>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</si>
  <si>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</si>
  <si>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</si>
  <si>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</si>
  <si>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</si>
  <si>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</si>
  <si>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</si>
  <si>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</si>
  <si>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</si>
  <si>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</si>
  <si>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978-5-9221-1675-6</t>
  </si>
  <si>
    <r>
      <t>Геометрия. 7</t>
    </r>
    <r>
      <rPr>
        <sz val="12"/>
        <color indexed="8"/>
        <rFont val="Arial"/>
        <family val="2"/>
      </rPr>
      <t>―</t>
    </r>
    <r>
      <rPr>
        <sz val="12"/>
        <color indexed="8"/>
        <rFont val="Arial"/>
        <family val="2"/>
      </rPr>
      <t>9 классы. Подготовка к ОГЭ</t>
    </r>
  </si>
  <si>
    <t>978-5-9221-1676-3</t>
  </si>
  <si>
    <t>Геометрия. 10―11 классы. Подготовка к ЕГЭ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</si>
  <si>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</si>
  <si>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</si>
  <si>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</si>
  <si>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</si>
  <si>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</si>
  <si>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</si>
  <si>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978-5-9221-1743-2</t>
  </si>
  <si>
    <t>Бутузов В.Ф., Кадомцев С.Б. и др</t>
  </si>
  <si>
    <t>Планиметрия. Пособие для углубленного изучения математики ( 2 издание)</t>
  </si>
  <si>
    <t>2017</t>
  </si>
  <si>
    <t>8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</si>
  <si>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</si>
  <si>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</si>
  <si>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</si>
  <si>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</si>
  <si>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</si>
  <si>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</si>
  <si>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</si>
  <si>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</si>
  <si>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</si>
  <si>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</si>
  <si>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</si>
  <si>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</si>
  <si>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</si>
  <si>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</si>
  <si>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</si>
  <si>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</si>
  <si>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</si>
  <si>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</si>
  <si>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</si>
  <si>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</si>
  <si>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</si>
  <si>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</si>
  <si>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</si>
  <si>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</si>
  <si>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</si>
  <si>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</si>
  <si>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</si>
  <si>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</si>
  <si>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</si>
  <si>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</si>
  <si>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</si>
  <si>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</si>
  <si>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</si>
  <si>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</si>
  <si>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</si>
  <si>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</si>
  <si>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</si>
  <si>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</si>
  <si>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</si>
  <si>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</si>
  <si>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</si>
  <si>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</si>
  <si>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</si>
  <si>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</si>
  <si>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</si>
  <si>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</si>
  <si>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</si>
  <si>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978-5-9963-0460-8</t>
  </si>
  <si>
    <t>Самылкина Н.Н.</t>
  </si>
  <si>
    <t>ЕГЭ, Информатика. Пробный экзамен</t>
  </si>
  <si>
    <t>обл64</t>
  </si>
  <si>
    <t>978-5-9963-0471-4</t>
  </si>
  <si>
    <t>Самылкин А.А., Самылкина Н.Н.</t>
  </si>
  <si>
    <t>ГИА. Информатика. Сдаём экзамен</t>
  </si>
  <si>
    <t>обл.71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</si>
  <si>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</si>
  <si>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</si>
  <si>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</si>
  <si>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</si>
  <si>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</si>
  <si>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</si>
  <si>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</si>
  <si>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</si>
  <si>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</si>
  <si>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</si>
  <si>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</si>
  <si>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</si>
  <si>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</si>
  <si>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</si>
  <si>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</si>
  <si>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</si>
  <si>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</si>
  <si>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</si>
  <si>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</si>
  <si>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</si>
  <si>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</si>
  <si>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</si>
  <si>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</si>
  <si>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</si>
  <si>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</si>
  <si>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</si>
  <si>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</si>
  <si>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t xml:space="preserve">Олимпиадные задачи по физике. 4-е изд., испр. и доп. </t>
  </si>
  <si>
    <t>16</t>
  </si>
  <si>
    <t>810</t>
  </si>
  <si>
    <t>978-5-9221-0175-2</t>
  </si>
  <si>
    <t>Белолипецкий С.Н.,Еркович О.С., Казаковцева В.А.,</t>
  </si>
  <si>
    <t>Задачник по физике. Учеб. пособие. Для подгот. отд. вузов</t>
  </si>
  <si>
    <t>обл.368</t>
  </si>
  <si>
    <t>978-5-9221-1128-7</t>
  </si>
  <si>
    <t>Бронфман В.В.</t>
  </si>
  <si>
    <t>Пространство, время, взаимодействия</t>
  </si>
  <si>
    <t xml:space="preserve">Бутиков Е.И., Кондратьев А.С. </t>
  </si>
  <si>
    <t>Физика. Уч. пос.в 3-х кн. Кн.1.Механика</t>
  </si>
  <si>
    <t>978-5-9221-0108-0</t>
  </si>
  <si>
    <t>Физика. Уч. пособие в 3-х кн. Кн.2. Электродинамика. Оптика</t>
  </si>
  <si>
    <t>Пер.340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</si>
  <si>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</si>
  <si>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</si>
  <si>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</si>
  <si>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</si>
  <si>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</si>
  <si>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</si>
  <si>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</si>
  <si>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</si>
  <si>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</si>
  <si>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</si>
  <si>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</si>
  <si>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</si>
  <si>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</si>
  <si>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978-5-9221-0917-8</t>
  </si>
  <si>
    <t>Кондратьев А.С., Ляпцев А.В.</t>
  </si>
  <si>
    <t>Физика. Задачи на компьютере</t>
  </si>
  <si>
    <t>5-9221-0579-5</t>
  </si>
  <si>
    <t>Кондратьев А.С., Уздин В.М.</t>
  </si>
  <si>
    <t>Физика. Сборник задач по физике</t>
  </si>
  <si>
    <t>978-5-9221-1610-7</t>
  </si>
  <si>
    <t>Элементарный учебник физики. Т.2. Электричество и Магнетизм.  Уч. пос.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</si>
  <si>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</si>
  <si>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</si>
  <si>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</si>
  <si>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</si>
  <si>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</si>
  <si>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</si>
  <si>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</si>
  <si>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</si>
  <si>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</si>
  <si>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</si>
  <si>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</si>
  <si>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</si>
  <si>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</si>
  <si>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</si>
  <si>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5-9221-0467-5</t>
  </si>
  <si>
    <t>Трубецкова С.В.</t>
  </si>
  <si>
    <t>Физика. Ч. 4. Основы молекулярной физики и термодинамики. Вопросы-ответы, задачи-решения</t>
  </si>
  <si>
    <t>978-5-9221-1754-8</t>
  </si>
  <si>
    <t>Яворский Б.М., Пинский А.А. Под ред.Ю.И. Дика</t>
  </si>
  <si>
    <t>Основы физики. Учебн. в 2 т. 6-е изд. Кн.1: Механика. Молекулярная физика. Электродинамика</t>
  </si>
  <si>
    <t>Пер.576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</si>
  <si>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</si>
  <si>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</si>
  <si>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</si>
  <si>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</si>
  <si>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978-5-9221-1581-0</t>
  </si>
  <si>
    <t>Яворский Б.М., Селезнев Ю.А.</t>
  </si>
  <si>
    <t>Физика. Справочное руководство: Для поступающих в вузы</t>
  </si>
  <si>
    <t>6.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</si>
  <si>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</si>
  <si>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</si>
  <si>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</si>
  <si>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</si>
  <si>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</si>
  <si>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</si>
  <si>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</si>
  <si>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</si>
  <si>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</si>
  <si>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</si>
  <si>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</si>
  <si>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</si>
  <si>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</si>
  <si>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</si>
  <si>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</si>
  <si>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</si>
  <si>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</si>
  <si>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</si>
  <si>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</si>
  <si>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</si>
  <si>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</si>
  <si>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</si>
  <si>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</si>
  <si>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</si>
  <si>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</si>
  <si>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</si>
  <si>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</si>
  <si>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</si>
  <si>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</si>
  <si>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</si>
  <si>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</si>
  <si>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</si>
  <si>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</si>
  <si>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</si>
  <si>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</si>
  <si>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</si>
  <si>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</si>
  <si>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</si>
  <si>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</si>
  <si>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</si>
  <si>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</si>
  <si>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</si>
  <si>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</si>
  <si>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</si>
  <si>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</si>
  <si>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</si>
  <si>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</si>
  <si>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</si>
  <si>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</si>
  <si>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</si>
  <si>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</si>
  <si>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</si>
  <si>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</si>
  <si>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</si>
  <si>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</si>
  <si>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</si>
  <si>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</si>
  <si>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</si>
  <si>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</si>
  <si>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</si>
  <si>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</si>
  <si>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</si>
  <si>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</si>
  <si>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</si>
  <si>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</si>
  <si>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</si>
  <si>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</si>
  <si>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</si>
  <si>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</si>
  <si>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</si>
  <si>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</si>
  <si>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</si>
  <si>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</si>
  <si>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</si>
  <si>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</si>
  <si>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</si>
  <si>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</si>
  <si>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</si>
  <si>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</si>
  <si>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</si>
  <si>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</si>
  <si>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</si>
  <si>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</si>
  <si>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</si>
  <si>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</si>
  <si>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</si>
  <si>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</si>
  <si>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</si>
  <si>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</si>
  <si>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</si>
  <si>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</si>
  <si>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</si>
  <si>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978-5-9765-1983-1</t>
  </si>
  <si>
    <t xml:space="preserve">Шпильная Н.Н. </t>
  </si>
  <si>
    <t xml:space="preserve">Не ешь меня, я тебе песенку спою,  или Как пишуться PR-тексты : учеб пособие 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</si>
  <si>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</si>
  <si>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</si>
  <si>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</si>
  <si>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</si>
  <si>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</si>
  <si>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</si>
  <si>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</si>
  <si>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</si>
  <si>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</si>
  <si>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</si>
  <si>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</si>
  <si>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</si>
  <si>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</si>
  <si>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</si>
  <si>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</si>
  <si>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</si>
  <si>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</si>
  <si>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</si>
  <si>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</si>
  <si>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</si>
  <si>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</si>
  <si>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</si>
  <si>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</si>
  <si>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</si>
  <si>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</si>
  <si>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</si>
  <si>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</si>
  <si>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</si>
  <si>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</si>
  <si>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</si>
  <si>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</si>
  <si>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</si>
  <si>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</si>
  <si>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</si>
  <si>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</si>
  <si>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</si>
  <si>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</si>
  <si>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</si>
  <si>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</si>
  <si>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</si>
  <si>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978-5-89349-199-9</t>
  </si>
  <si>
    <t>Новикова Н.С., Щербакова О.М.</t>
  </si>
  <si>
    <t>Глагол в тексте (по рассказам Чехова и Аверченко): Параллельные переводы. Задания. Упражнения. Ключи</t>
  </si>
  <si>
    <t>РКИ</t>
  </si>
  <si>
    <t>Латинский и древние языки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</si>
  <si>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</si>
  <si>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</si>
  <si>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</si>
  <si>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</si>
  <si>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</si>
  <si>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</si>
  <si>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</si>
  <si>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</si>
  <si>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</si>
  <si>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</si>
  <si>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</si>
  <si>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</si>
  <si>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</si>
  <si>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</si>
  <si>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</si>
  <si>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</si>
  <si>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978-5-9765-1335-8</t>
  </si>
  <si>
    <t>Пальянова Г.В., Пальянова И.В., Борисевич Е.В.</t>
  </si>
  <si>
    <t xml:space="preserve">Польский для всех. Читай. Слушай. Говори : учебное пособие + CD </t>
  </si>
  <si>
    <t>208 (224)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</si>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</sst>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@"/>
    <numFmt numFmtId="167" formatCode="#,##0.00"/>
    <numFmt numFmtId="168" formatCode="DD/MM/YY"/>
    <numFmt numFmtId="169" formatCode="MM/YY"/>
    <numFmt numFmtId="170" formatCode="_-* #,##0.00&quot;р.&quot;_-;\-* #,##0.00&quot;р.&quot;_-;_-* \-??&quot;р.&quot;_-;_-@_-"/>
    <numFmt numFmtId="171" formatCode="0.00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5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b/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0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7" fillId="0" borderId="2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left" vertical="center" wrapText="1"/>
    </xf>
    <xf numFmtId="164" fontId="13" fillId="0" borderId="4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Fill="1" applyBorder="1" applyAlignment="1">
      <alignment horizontal="left" vertical="center" wrapText="1"/>
    </xf>
    <xf numFmtId="164" fontId="16" fillId="0" borderId="3" xfId="0" applyNumberFormat="1" applyFont="1" applyFill="1" applyBorder="1" applyAlignment="1">
      <alignment vertical="top"/>
    </xf>
    <xf numFmtId="166" fontId="17" fillId="0" borderId="3" xfId="0" applyNumberFormat="1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justify" wrapText="1"/>
    </xf>
    <xf numFmtId="164" fontId="12" fillId="0" borderId="7" xfId="0" applyFont="1" applyFill="1" applyBorder="1" applyAlignment="1">
      <alignment horizontal="left" vertical="center"/>
    </xf>
    <xf numFmtId="164" fontId="12" fillId="0" borderId="4" xfId="0" applyFont="1" applyFill="1" applyBorder="1" applyAlignment="1">
      <alignment horizontal="left" vertical="center"/>
    </xf>
    <xf numFmtId="164" fontId="12" fillId="0" borderId="4" xfId="0" applyFont="1" applyFill="1" applyBorder="1" applyAlignment="1" applyProtection="1">
      <alignment horizontal="center" vertical="center" wrapText="1"/>
      <protection locked="0"/>
    </xf>
    <xf numFmtId="164" fontId="12" fillId="0" borderId="4" xfId="0" applyFont="1" applyFill="1" applyBorder="1" applyAlignment="1" applyProtection="1">
      <alignment vertical="center" wrapText="1"/>
      <protection locked="0"/>
    </xf>
    <xf numFmtId="164" fontId="12" fillId="0" borderId="3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right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7" fillId="0" borderId="3" xfId="0" applyFont="1" applyFill="1" applyBorder="1" applyAlignment="1">
      <alignment horizontal="justify" wrapText="1"/>
    </xf>
    <xf numFmtId="164" fontId="17" fillId="0" borderId="7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left" vertical="center"/>
    </xf>
    <xf numFmtId="164" fontId="17" fillId="0" borderId="4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top"/>
    </xf>
    <xf numFmtId="164" fontId="15" fillId="2" borderId="3" xfId="0" applyFont="1" applyFill="1" applyBorder="1" applyAlignment="1">
      <alignment horizontal="justify" wrapText="1"/>
    </xf>
    <xf numFmtId="164" fontId="15" fillId="0" borderId="7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center" vertical="center"/>
    </xf>
    <xf numFmtId="169" fontId="12" fillId="2" borderId="4" xfId="0" applyNumberFormat="1" applyFont="1" applyFill="1" applyBorder="1" applyAlignment="1">
      <alignment vertical="center" wrapText="1"/>
    </xf>
    <xf numFmtId="167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left" vertical="top"/>
    </xf>
    <xf numFmtId="164" fontId="13" fillId="2" borderId="3" xfId="0" applyFont="1" applyFill="1" applyBorder="1" applyAlignment="1">
      <alignment horizontal="justify" wrapText="1"/>
    </xf>
    <xf numFmtId="164" fontId="13" fillId="0" borderId="7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left" vertical="top"/>
    </xf>
    <xf numFmtId="164" fontId="2" fillId="2" borderId="0" xfId="0" applyFont="1" applyFill="1" applyBorder="1" applyAlignment="1">
      <alignment horizontal="center" vertical="center" wrapText="1"/>
    </xf>
    <xf numFmtId="164" fontId="15" fillId="2" borderId="7" xfId="0" applyFont="1" applyFill="1" applyBorder="1" applyAlignment="1">
      <alignment horizontal="left" vertical="center"/>
    </xf>
    <xf numFmtId="164" fontId="12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3" fillId="2" borderId="7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horizontal="left" vertical="center"/>
    </xf>
    <xf numFmtId="164" fontId="13" fillId="2" borderId="4" xfId="0" applyFont="1" applyFill="1" applyBorder="1" applyAlignment="1" applyProtection="1">
      <alignment horizontal="center" vertical="center" wrapText="1"/>
      <protection locked="0"/>
    </xf>
    <xf numFmtId="164" fontId="13" fillId="0" borderId="3" xfId="0" applyFont="1" applyFill="1" applyBorder="1" applyAlignment="1">
      <alignment horizontal="justify" wrapText="1"/>
    </xf>
    <xf numFmtId="164" fontId="13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 applyProtection="1">
      <alignment horizontal="center" vertical="center" wrapText="1"/>
      <protection locked="0"/>
    </xf>
    <xf numFmtId="164" fontId="15" fillId="0" borderId="4" xfId="0" applyFont="1" applyFill="1" applyBorder="1" applyAlignment="1" applyProtection="1">
      <alignment vertical="center" wrapText="1"/>
      <protection locked="0"/>
    </xf>
    <xf numFmtId="164" fontId="13" fillId="0" borderId="4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3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/>
    </xf>
    <xf numFmtId="169" fontId="15" fillId="2" borderId="4" xfId="0" applyNumberFormat="1" applyFont="1" applyFill="1" applyBorder="1" applyAlignment="1">
      <alignment vertical="center" wrapText="1"/>
    </xf>
    <xf numFmtId="164" fontId="17" fillId="2" borderId="3" xfId="0" applyFont="1" applyFill="1" applyBorder="1" applyAlignment="1">
      <alignment horizontal="justify" wrapText="1"/>
    </xf>
    <xf numFmtId="164" fontId="12" fillId="2" borderId="3" xfId="0" applyNumberFormat="1" applyFont="1" applyFill="1" applyBorder="1" applyAlignment="1">
      <alignment vertical="top"/>
    </xf>
    <xf numFmtId="164" fontId="15" fillId="2" borderId="7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top"/>
    </xf>
    <xf numFmtId="164" fontId="16" fillId="2" borderId="3" xfId="0" applyNumberFormat="1" applyFont="1" applyFill="1" applyBorder="1" applyAlignment="1">
      <alignment vertical="top"/>
    </xf>
    <xf numFmtId="164" fontId="17" fillId="2" borderId="3" xfId="0" applyNumberFormat="1" applyFont="1" applyFill="1" applyBorder="1" applyAlignment="1">
      <alignment vertical="top"/>
    </xf>
    <xf numFmtId="164" fontId="13" fillId="2" borderId="7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left" vertical="center"/>
    </xf>
    <xf numFmtId="164" fontId="12" fillId="2" borderId="4" xfId="0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5" fillId="0" borderId="3" xfId="0" applyFont="1" applyBorder="1" applyAlignment="1">
      <alignment horizontal="justify" wrapText="1"/>
    </xf>
    <xf numFmtId="164" fontId="15" fillId="0" borderId="4" xfId="0" applyFont="1" applyFill="1" applyBorder="1" applyAlignment="1">
      <alignment horizontal="left" vertical="center"/>
    </xf>
    <xf numFmtId="164" fontId="10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70" fontId="19" fillId="2" borderId="3" xfId="17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>
      <alignment horizontal="left" vertical="center" wrapText="1"/>
    </xf>
    <xf numFmtId="164" fontId="21" fillId="2" borderId="3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6" fontId="24" fillId="2" borderId="3" xfId="0" applyNumberFormat="1" applyFont="1" applyFill="1" applyBorder="1" applyAlignment="1">
      <alignment horizontal="center" vertical="center" wrapText="1"/>
    </xf>
    <xf numFmtId="164" fontId="12" fillId="2" borderId="7" xfId="0" applyFont="1" applyFill="1" applyBorder="1" applyAlignment="1">
      <alignment horizontal="left" vertical="top"/>
    </xf>
    <xf numFmtId="164" fontId="12" fillId="2" borderId="4" xfId="0" applyFont="1" applyFill="1" applyBorder="1" applyAlignment="1">
      <alignment horizontal="left" vertical="top"/>
    </xf>
    <xf numFmtId="164" fontId="12" fillId="2" borderId="4" xfId="0" applyFont="1" applyFill="1" applyBorder="1" applyAlignment="1">
      <alignment horizontal="center" vertical="center"/>
    </xf>
    <xf numFmtId="164" fontId="15" fillId="2" borderId="3" xfId="0" applyFont="1" applyFill="1" applyBorder="1" applyAlignment="1">
      <alignment horizontal="left" vertical="center"/>
    </xf>
    <xf numFmtId="164" fontId="12" fillId="2" borderId="3" xfId="0" applyFont="1" applyFill="1" applyBorder="1" applyAlignment="1">
      <alignment horizontal="left" vertical="center"/>
    </xf>
    <xf numFmtId="164" fontId="12" fillId="2" borderId="7" xfId="0" applyFont="1" applyFill="1" applyBorder="1" applyAlignment="1">
      <alignment horizontal="left" vertical="center"/>
    </xf>
    <xf numFmtId="164" fontId="15" fillId="2" borderId="4" xfId="0" applyFont="1" applyFill="1" applyBorder="1" applyAlignment="1">
      <alignment vertical="center"/>
    </xf>
    <xf numFmtId="164" fontId="25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5" fillId="2" borderId="7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9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7" xfId="0" applyFont="1" applyFill="1" applyBorder="1" applyAlignment="1" applyProtection="1">
      <alignment horizontal="left" vertical="center"/>
      <protection locked="0"/>
    </xf>
    <xf numFmtId="167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4" xfId="0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/>
    </xf>
    <xf numFmtId="165" fontId="15" fillId="2" borderId="4" xfId="0" applyNumberFormat="1" applyFont="1" applyFill="1" applyBorder="1" applyAlignment="1">
      <alignment horizontal="right" vertical="center"/>
    </xf>
    <xf numFmtId="164" fontId="28" fillId="2" borderId="4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/>
    </xf>
    <xf numFmtId="164" fontId="15" fillId="2" borderId="4" xfId="0" applyFont="1" applyFill="1" applyBorder="1" applyAlignment="1">
      <alignment horizontal="center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2" fillId="2" borderId="7" xfId="0" applyFont="1" applyFill="1" applyBorder="1" applyAlignment="1">
      <alignment vertical="top"/>
    </xf>
    <xf numFmtId="165" fontId="15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2" fillId="0" borderId="3" xfId="0" applyNumberFormat="1" applyFont="1" applyFill="1" applyBorder="1" applyAlignment="1">
      <alignment vertical="top"/>
    </xf>
    <xf numFmtId="164" fontId="15" fillId="0" borderId="4" xfId="0" applyFont="1" applyFill="1" applyBorder="1" applyAlignment="1">
      <alignment/>
    </xf>
    <xf numFmtId="164" fontId="15" fillId="0" borderId="4" xfId="0" applyFont="1" applyFill="1" applyBorder="1" applyAlignment="1">
      <alignment horizontal="center"/>
    </xf>
    <xf numFmtId="169" fontId="12" fillId="0" borderId="4" xfId="0" applyNumberFormat="1" applyFont="1" applyFill="1" applyBorder="1" applyAlignment="1">
      <alignment horizontal="center" vertical="center" wrapText="1"/>
    </xf>
    <xf numFmtId="169" fontId="12" fillId="0" borderId="4" xfId="0" applyNumberFormat="1" applyFont="1" applyFill="1" applyBorder="1" applyAlignment="1">
      <alignment vertical="center" wrapText="1"/>
    </xf>
    <xf numFmtId="164" fontId="15" fillId="2" borderId="7" xfId="0" applyFont="1" applyFill="1" applyBorder="1" applyAlignment="1">
      <alignment vertical="top"/>
    </xf>
    <xf numFmtId="164" fontId="15" fillId="2" borderId="4" xfId="0" applyFont="1" applyFill="1" applyBorder="1" applyAlignment="1">
      <alignment wrapText="1"/>
    </xf>
    <xf numFmtId="164" fontId="15" fillId="2" borderId="3" xfId="0" applyNumberFormat="1" applyFont="1" applyFill="1" applyBorder="1" applyAlignment="1">
      <alignment vertical="top"/>
    </xf>
    <xf numFmtId="164" fontId="12" fillId="2" borderId="7" xfId="0" applyFont="1" applyFill="1" applyBorder="1" applyAlignment="1">
      <alignment horizontal="center" vertical="center"/>
    </xf>
    <xf numFmtId="169" fontId="12" fillId="2" borderId="4" xfId="0" applyNumberFormat="1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justify" wrapText="1"/>
    </xf>
    <xf numFmtId="165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7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vertical="center" wrapText="1"/>
      <protection locked="0"/>
    </xf>
    <xf numFmtId="166" fontId="2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center" vertical="center"/>
    </xf>
    <xf numFmtId="169" fontId="12" fillId="2" borderId="3" xfId="0" applyNumberFormat="1" applyFont="1" applyFill="1" applyBorder="1" applyAlignment="1">
      <alignment vertical="center" wrapText="1"/>
    </xf>
    <xf numFmtId="164" fontId="15" fillId="2" borderId="3" xfId="0" applyFont="1" applyFill="1" applyBorder="1" applyAlignment="1">
      <alignment horizontal="center" vertical="center" wrapText="1"/>
    </xf>
    <xf numFmtId="167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9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2" fillId="2" borderId="4" xfId="0" applyFont="1" applyFill="1" applyBorder="1" applyAlignment="1" applyProtection="1">
      <alignment horizontal="center" vertical="center" wrapText="1"/>
      <protection locked="0"/>
    </xf>
    <xf numFmtId="165" fontId="12" fillId="2" borderId="4" xfId="0" applyNumberFormat="1" applyFont="1" applyFill="1" applyBorder="1" applyAlignment="1">
      <alignment horizontal="right" vertical="center" wrapText="1"/>
    </xf>
    <xf numFmtId="164" fontId="30" fillId="2" borderId="8" xfId="0" applyFont="1" applyFill="1" applyBorder="1" applyAlignment="1">
      <alignment horizontal="center" vertic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4" fillId="2" borderId="3" xfId="0" applyFont="1" applyFill="1" applyBorder="1" applyAlignment="1">
      <alignment horizontal="center" vertical="top" wrapText="1"/>
    </xf>
    <xf numFmtId="164" fontId="15" fillId="2" borderId="3" xfId="0" applyFont="1" applyFill="1" applyBorder="1" applyAlignment="1">
      <alignment vertical="top" wrapText="1"/>
    </xf>
    <xf numFmtId="164" fontId="15" fillId="2" borderId="7" xfId="0" applyFont="1" applyFill="1" applyBorder="1" applyAlignment="1">
      <alignment horizontal="left" vertical="top" wrapText="1"/>
    </xf>
    <xf numFmtId="164" fontId="15" fillId="2" borderId="4" xfId="0" applyFont="1" applyFill="1" applyBorder="1" applyAlignment="1">
      <alignment vertical="top" wrapText="1"/>
    </xf>
    <xf numFmtId="164" fontId="16" fillId="2" borderId="3" xfId="0" applyFont="1" applyFill="1" applyBorder="1" applyAlignment="1" applyProtection="1">
      <alignment horizontal="left" vertical="center" wrapText="1"/>
      <protection locked="0"/>
    </xf>
    <xf numFmtId="164" fontId="15" fillId="2" borderId="7" xfId="0" applyFont="1" applyFill="1" applyBorder="1" applyAlignment="1">
      <alignment horizontal="right" vertical="center"/>
    </xf>
    <xf numFmtId="164" fontId="31" fillId="2" borderId="4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top"/>
    </xf>
    <xf numFmtId="164" fontId="12" fillId="2" borderId="4" xfId="0" applyNumberFormat="1" applyFont="1" applyFill="1" applyBorder="1" applyAlignment="1">
      <alignment vertical="top"/>
    </xf>
    <xf numFmtId="164" fontId="12" fillId="2" borderId="4" xfId="0" applyNumberFormat="1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top"/>
    </xf>
    <xf numFmtId="164" fontId="16" fillId="2" borderId="3" xfId="0" applyNumberFormat="1" applyFont="1" applyFill="1" applyBorder="1" applyAlignment="1">
      <alignment horizontal="left" vertical="top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vertical="top" wrapText="1"/>
    </xf>
    <xf numFmtId="164" fontId="12" fillId="2" borderId="7" xfId="0" applyFont="1" applyFill="1" applyBorder="1" applyAlignment="1">
      <alignment horizontal="left" vertical="top" wrapText="1"/>
    </xf>
    <xf numFmtId="164" fontId="12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 wrapText="1"/>
    </xf>
    <xf numFmtId="164" fontId="24" fillId="2" borderId="3" xfId="0" applyFont="1" applyFill="1" applyBorder="1" applyAlignment="1">
      <alignment horizontal="center" vertical="top"/>
    </xf>
    <xf numFmtId="169" fontId="2" fillId="2" borderId="3" xfId="0" applyNumberFormat="1" applyFont="1" applyFill="1" applyBorder="1" applyAlignment="1" applyProtection="1">
      <alignment vertical="center" wrapText="1"/>
      <protection locked="0"/>
    </xf>
    <xf numFmtId="164" fontId="19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6" fontId="15" fillId="2" borderId="7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6" xfId="0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 applyProtection="1">
      <alignment horizontal="center" vertical="center"/>
      <protection locked="0"/>
    </xf>
    <xf numFmtId="166" fontId="15" fillId="2" borderId="7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5" fillId="2" borderId="3" xfId="0" applyFont="1" applyFill="1" applyBorder="1" applyAlignment="1">
      <alignment horizontal="right" vertical="center"/>
    </xf>
    <xf numFmtId="164" fontId="15" fillId="2" borderId="3" xfId="0" applyFont="1" applyFill="1" applyBorder="1" applyAlignment="1">
      <alignment horizontal="justify" vertical="center" wrapText="1"/>
    </xf>
    <xf numFmtId="164" fontId="15" fillId="2" borderId="3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 horizontal="left" vertical="center" wrapText="1"/>
    </xf>
    <xf numFmtId="164" fontId="15" fillId="2" borderId="7" xfId="0" applyFont="1" applyFill="1" applyBorder="1" applyAlignment="1">
      <alignment horizontal="right" vertical="top"/>
    </xf>
    <xf numFmtId="164" fontId="7" fillId="0" borderId="0" xfId="0" applyFont="1" applyFill="1" applyBorder="1" applyAlignment="1">
      <alignment horizontal="center" vertical="top"/>
    </xf>
    <xf numFmtId="164" fontId="32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7" fillId="2" borderId="3" xfId="0" applyFont="1" applyFill="1" applyBorder="1" applyAlignment="1">
      <alignment horizontal="left" vertical="center" wrapText="1"/>
    </xf>
    <xf numFmtId="166" fontId="22" fillId="2" borderId="3" xfId="0" applyNumberFormat="1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vertical="center"/>
    </xf>
    <xf numFmtId="165" fontId="15" fillId="0" borderId="4" xfId="0" applyNumberFormat="1" applyFont="1" applyFill="1" applyBorder="1" applyAlignment="1">
      <alignment horizontal="right" vertical="center"/>
    </xf>
    <xf numFmtId="164" fontId="34" fillId="2" borderId="4" xfId="0" applyFont="1" applyFill="1" applyBorder="1" applyAlignment="1">
      <alignment horizontal="center" vertical="center"/>
    </xf>
    <xf numFmtId="164" fontId="15" fillId="2" borderId="9" xfId="0" applyFont="1" applyFill="1" applyBorder="1" applyAlignment="1">
      <alignment horizontal="center" vertical="center"/>
    </xf>
    <xf numFmtId="164" fontId="15" fillId="2" borderId="4" xfId="0" applyFont="1" applyFill="1" applyBorder="1" applyAlignment="1" applyProtection="1">
      <alignment horizontal="left" vertical="center"/>
      <protection locked="0"/>
    </xf>
    <xf numFmtId="164" fontId="15" fillId="2" borderId="4" xfId="0" applyFont="1" applyFill="1" applyBorder="1" applyAlignment="1">
      <alignment horizontal="left" vertical="top" wrapText="1"/>
    </xf>
    <xf numFmtId="171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2" borderId="3" xfId="0" applyFont="1" applyFill="1" applyBorder="1" applyAlignment="1">
      <alignment horizontal="left" vertical="center"/>
    </xf>
    <xf numFmtId="164" fontId="2" fillId="2" borderId="10" xfId="0" applyFont="1" applyFill="1" applyBorder="1" applyAlignment="1">
      <alignment horizontal="left" vertical="center" wrapText="1"/>
    </xf>
    <xf numFmtId="164" fontId="25" fillId="2" borderId="11" xfId="0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vertical="top"/>
    </xf>
    <xf numFmtId="167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center" vertical="center"/>
    </xf>
    <xf numFmtId="164" fontId="31" fillId="2" borderId="3" xfId="0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top" wrapText="1"/>
    </xf>
    <xf numFmtId="164" fontId="19" fillId="2" borderId="3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right" vertical="center" wrapText="1"/>
    </xf>
    <xf numFmtId="164" fontId="12" fillId="2" borderId="4" xfId="0" applyFont="1" applyFill="1" applyBorder="1" applyAlignment="1">
      <alignment vertical="center"/>
    </xf>
    <xf numFmtId="164" fontId="12" fillId="2" borderId="13" xfId="0" applyFont="1" applyFill="1" applyBorder="1" applyAlignment="1">
      <alignment horizontal="left" vertical="top" wrapText="1"/>
    </xf>
    <xf numFmtId="164" fontId="12" fillId="2" borderId="13" xfId="0" applyFont="1" applyFill="1" applyBorder="1" applyAlignment="1">
      <alignment horizontal="center" vertical="top" wrapText="1"/>
    </xf>
    <xf numFmtId="164" fontId="17" fillId="2" borderId="13" xfId="0" applyFont="1" applyFill="1" applyBorder="1" applyAlignment="1">
      <alignment horizontal="center" vertical="top" wrapText="1"/>
    </xf>
    <xf numFmtId="165" fontId="12" fillId="2" borderId="13" xfId="0" applyNumberFormat="1" applyFont="1" applyFill="1" applyBorder="1" applyAlignment="1">
      <alignment horizontal="right" vertical="top" wrapText="1"/>
    </xf>
    <xf numFmtId="164" fontId="15" fillId="2" borderId="3" xfId="0" applyFont="1" applyFill="1" applyBorder="1" applyAlignment="1" applyProtection="1">
      <alignment vertical="center"/>
      <protection locked="0"/>
    </xf>
    <xf numFmtId="164" fontId="15" fillId="2" borderId="4" xfId="0" applyFont="1" applyFill="1" applyBorder="1" applyAlignment="1" applyProtection="1">
      <alignment horizontal="center" vertical="center"/>
      <protection locked="0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left" vertical="center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top"/>
    </xf>
    <xf numFmtId="164" fontId="15" fillId="2" borderId="14" xfId="0" applyFont="1" applyFill="1" applyBorder="1" applyAlignment="1">
      <alignment/>
    </xf>
    <xf numFmtId="164" fontId="12" fillId="2" borderId="3" xfId="0" applyFont="1" applyFill="1" applyBorder="1" applyAlignment="1">
      <alignment horizontal="left" vertical="top" wrapText="1"/>
    </xf>
    <xf numFmtId="164" fontId="36" fillId="0" borderId="0" xfId="0" applyFont="1" applyFill="1" applyBorder="1" applyAlignment="1">
      <alignment horizontal="left" vertical="top" wrapText="1"/>
    </xf>
    <xf numFmtId="164" fontId="37" fillId="2" borderId="3" xfId="0" applyFont="1" applyFill="1" applyBorder="1" applyAlignment="1">
      <alignment horizontal="left" vertical="top" wrapText="1"/>
    </xf>
    <xf numFmtId="164" fontId="15" fillId="0" borderId="3" xfId="0" applyFont="1" applyFill="1" applyBorder="1" applyAlignment="1" applyProtection="1">
      <alignment vertical="center" wrapText="1"/>
      <protection locked="0"/>
    </xf>
    <xf numFmtId="164" fontId="15" fillId="0" borderId="9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Font="1" applyFill="1" applyBorder="1" applyAlignment="1">
      <alignment horizontal="justify" wrapText="1"/>
    </xf>
    <xf numFmtId="164" fontId="12" fillId="0" borderId="7" xfId="0" applyFont="1" applyFill="1" applyBorder="1" applyAlignment="1">
      <alignment horizontal="left" vertical="top"/>
    </xf>
    <xf numFmtId="164" fontId="12" fillId="0" borderId="4" xfId="0" applyFont="1" applyFill="1" applyBorder="1" applyAlignment="1">
      <alignment horizontal="left" vertical="top"/>
    </xf>
    <xf numFmtId="164" fontId="12" fillId="0" borderId="4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vertical="top"/>
    </xf>
    <xf numFmtId="164" fontId="12" fillId="0" borderId="7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2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9" fontId="12" fillId="0" borderId="4" xfId="0" applyNumberFormat="1" applyFont="1" applyFill="1" applyBorder="1" applyAlignment="1">
      <alignment vertical="center" wrapText="1"/>
    </xf>
    <xf numFmtId="164" fontId="15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164" fontId="28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top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top"/>
    </xf>
    <xf numFmtId="166" fontId="12" fillId="2" borderId="3" xfId="0" applyNumberFormat="1" applyFont="1" applyFill="1" applyBorder="1" applyAlignment="1">
      <alignment horizontal="left" vertical="center" wrapText="1"/>
    </xf>
    <xf numFmtId="166" fontId="17" fillId="2" borderId="3" xfId="0" applyNumberFormat="1" applyFont="1" applyFill="1" applyBorder="1" applyAlignment="1">
      <alignment horizontal="left" vertical="center" wrapText="1"/>
    </xf>
    <xf numFmtId="166" fontId="12" fillId="2" borderId="3" xfId="0" applyNumberFormat="1" applyFont="1" applyFill="1" applyBorder="1" applyAlignment="1">
      <alignment horizontal="right" vertical="center" wrapText="1"/>
    </xf>
    <xf numFmtId="164" fontId="15" fillId="0" borderId="0" xfId="0" applyFont="1" applyAlignment="1">
      <alignment horizontal="left"/>
    </xf>
    <xf numFmtId="168" fontId="15" fillId="0" borderId="0" xfId="0" applyNumberFormat="1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left" vertical="top"/>
    </xf>
    <xf numFmtId="164" fontId="15" fillId="2" borderId="4" xfId="0" applyFont="1" applyFill="1" applyBorder="1" applyAlignment="1">
      <alignment vertical="center" wrapText="1"/>
    </xf>
    <xf numFmtId="164" fontId="12" fillId="2" borderId="4" xfId="17" applyNumberFormat="1" applyFont="1" applyFill="1" applyBorder="1" applyAlignment="1" applyProtection="1">
      <alignment horizontal="left" vertical="center"/>
      <protection locked="0"/>
    </xf>
    <xf numFmtId="166" fontId="2" fillId="2" borderId="3" xfId="0" applyNumberFormat="1" applyFont="1" applyFill="1" applyBorder="1" applyAlignment="1">
      <alignment horizontal="left" vertical="center" wrapText="1"/>
    </xf>
    <xf numFmtId="166" fontId="12" fillId="2" borderId="3" xfId="0" applyNumberFormat="1" applyFont="1" applyFill="1" applyBorder="1" applyAlignment="1">
      <alignment horizontal="left" vertical="center"/>
    </xf>
    <xf numFmtId="164" fontId="22" fillId="2" borderId="8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vertical="top"/>
    </xf>
    <xf numFmtId="166" fontId="38" fillId="0" borderId="3" xfId="0" applyNumberFormat="1" applyFont="1" applyFill="1" applyBorder="1" applyAlignment="1">
      <alignment horizontal="center" vertical="center" wrapText="1"/>
    </xf>
    <xf numFmtId="164" fontId="39" fillId="0" borderId="0" xfId="0" applyFont="1" applyFill="1" applyBorder="1" applyAlignment="1">
      <alignment horizontal="left" vertical="center" wrapText="1"/>
    </xf>
    <xf numFmtId="164" fontId="39" fillId="0" borderId="0" xfId="0" applyFont="1" applyFill="1" applyBorder="1" applyAlignment="1">
      <alignment horizontal="center" vertical="top"/>
    </xf>
    <xf numFmtId="164" fontId="13" fillId="2" borderId="4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5" fontId="40" fillId="2" borderId="3" xfId="0" applyNumberFormat="1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/>
    </xf>
    <xf numFmtId="166" fontId="12" fillId="2" borderId="4" xfId="0" applyNumberFormat="1" applyFont="1" applyFill="1" applyBorder="1" applyAlignment="1">
      <alignment horizontal="left" vertical="top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71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Font="1" applyFill="1" applyBorder="1" applyAlignment="1">
      <alignment horizontal="center" vertical="center" wrapText="1"/>
    </xf>
    <xf numFmtId="164" fontId="13" fillId="2" borderId="0" xfId="0" applyFont="1" applyFill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0" applyFont="1" applyFill="1" applyAlignment="1">
      <alignment/>
    </xf>
    <xf numFmtId="166" fontId="12" fillId="2" borderId="4" xfId="0" applyNumberFormat="1" applyFont="1" applyFill="1" applyBorder="1" applyAlignment="1">
      <alignment horizontal="left" vertical="center" wrapText="1"/>
    </xf>
    <xf numFmtId="164" fontId="42" fillId="0" borderId="0" xfId="0" applyFont="1" applyAlignment="1">
      <alignment horizontal="center" wrapText="1"/>
    </xf>
    <xf numFmtId="166" fontId="12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71" fontId="15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43" fillId="0" borderId="0" xfId="0" applyFont="1" applyAlignment="1">
      <alignment horizontal="center"/>
    </xf>
    <xf numFmtId="164" fontId="44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7" fillId="0" borderId="16" xfId="0" applyFont="1" applyBorder="1" applyAlignment="1">
      <alignment vertical="center"/>
    </xf>
    <xf numFmtId="164" fontId="7" fillId="0" borderId="16" xfId="0" applyFont="1" applyBorder="1" applyAlignment="1">
      <alignment vertical="center" wrapText="1"/>
    </xf>
    <xf numFmtId="164" fontId="40" fillId="0" borderId="0" xfId="0" applyFont="1" applyAlignment="1">
      <alignment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horizontal="left" vertical="center"/>
    </xf>
    <xf numFmtId="164" fontId="7" fillId="0" borderId="18" xfId="0" applyFont="1" applyBorder="1" applyAlignment="1">
      <alignment horizont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horizontal="left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23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5" xfId="0" applyFont="1" applyBorder="1" applyAlignment="1">
      <alignment horizontal="left" wrapText="1"/>
    </xf>
    <xf numFmtId="176" fontId="2" fillId="0" borderId="2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27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7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29" xfId="0" applyFont="1" applyBorder="1" applyAlignment="1">
      <alignment horizontal="left"/>
    </xf>
    <xf numFmtId="164" fontId="2" fillId="0" borderId="10" xfId="0" applyFont="1" applyBorder="1" applyAlignment="1">
      <alignment vertical="center" wrapText="1"/>
    </xf>
    <xf numFmtId="164" fontId="2" fillId="0" borderId="30" xfId="0" applyFont="1" applyBorder="1" applyAlignment="1">
      <alignment horizontal="left" vertical="center"/>
    </xf>
    <xf numFmtId="164" fontId="2" fillId="0" borderId="30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10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40" fillId="0" borderId="0" xfId="0" applyFont="1" applyAlignment="1">
      <alignment horizontal="center" wrapText="1"/>
    </xf>
    <xf numFmtId="164" fontId="40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819150</xdr:colOff>
      <xdr:row>4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21812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11"/>
  <sheetViews>
    <sheetView tabSelected="1" workbookViewId="0" topLeftCell="A1">
      <selection activeCell="D12" sqref="D12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41.375" style="2" customWidth="1"/>
    <col min="4" max="4" width="116.75390625" style="3" customWidth="1"/>
    <col min="5" max="5" width="8.625" style="4" customWidth="1"/>
    <col min="6" max="6" width="6.875" style="1" customWidth="1"/>
    <col min="7" max="7" width="10.875" style="5" customWidth="1"/>
    <col min="8" max="8" width="0" style="0" hidden="1" customWidth="1"/>
    <col min="9" max="9" width="8.00390625" style="6" customWidth="1"/>
    <col min="10" max="10" width="10.6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9.1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22.5" customHeight="1">
      <c r="A10" s="10"/>
      <c r="B10" s="50" t="s">
        <v>22</v>
      </c>
      <c r="C10" s="51" t="s">
        <v>23</v>
      </c>
      <c r="D10" s="51" t="s">
        <v>24</v>
      </c>
      <c r="E10" s="52">
        <v>2018</v>
      </c>
      <c r="F10" s="50" t="s">
        <v>25</v>
      </c>
      <c r="G10" s="51" t="s">
        <v>26</v>
      </c>
      <c r="H10" s="53"/>
      <c r="I10" s="53"/>
      <c r="J10" s="54">
        <f>K10+K10*0.1</f>
        <v>990</v>
      </c>
      <c r="K10" s="55">
        <f>L10-L10*$J$2%</f>
        <v>900</v>
      </c>
      <c r="L10" s="56" t="s">
        <v>27</v>
      </c>
      <c r="M10" s="53"/>
      <c r="N10" s="57"/>
      <c r="O10" s="58">
        <v>43269</v>
      </c>
      <c r="Q10" s="59" t="s">
        <v>28</v>
      </c>
    </row>
    <row r="11" spans="1:17" s="14" customFormat="1" ht="36" customHeight="1">
      <c r="A11" s="10"/>
      <c r="B11" s="60" t="s">
        <v>29</v>
      </c>
      <c r="C11" s="60" t="s">
        <v>30</v>
      </c>
      <c r="D11" s="60" t="s">
        <v>31</v>
      </c>
      <c r="E11" s="52">
        <v>2003</v>
      </c>
      <c r="F11" s="50" t="s">
        <v>32</v>
      </c>
      <c r="G11" s="51" t="s">
        <v>33</v>
      </c>
      <c r="H11" s="53"/>
      <c r="I11" s="53"/>
      <c r="J11" s="54">
        <f>K11+K11*0.1</f>
        <v>583</v>
      </c>
      <c r="K11" s="55">
        <f>L11-L11*$J$2%</f>
        <v>530</v>
      </c>
      <c r="L11" s="56" t="s">
        <v>34</v>
      </c>
      <c r="M11" s="53"/>
      <c r="N11" s="57"/>
      <c r="O11" s="58">
        <v>43297</v>
      </c>
      <c r="Q11" s="59" t="s">
        <v>28</v>
      </c>
    </row>
    <row r="12" spans="1:17" s="14" customFormat="1" ht="19.5" customHeight="1">
      <c r="A12" s="10"/>
      <c r="B12" s="61" t="s">
        <v>35</v>
      </c>
      <c r="C12" s="62" t="s">
        <v>36</v>
      </c>
      <c r="D12" s="63" t="s">
        <v>37</v>
      </c>
      <c r="E12" s="64">
        <v>2018</v>
      </c>
      <c r="F12" s="64">
        <v>10</v>
      </c>
      <c r="G12" s="65" t="s">
        <v>38</v>
      </c>
      <c r="H12" s="57"/>
      <c r="I12" s="66" t="s">
        <v>39</v>
      </c>
      <c r="J12" s="54">
        <f>K12+K12*0.1</f>
        <v>396</v>
      </c>
      <c r="K12" s="55">
        <f>L12-L12*$J$2%</f>
        <v>360</v>
      </c>
      <c r="L12" s="67">
        <v>360</v>
      </c>
      <c r="M12" s="68"/>
      <c r="N12" s="57"/>
      <c r="O12" s="58">
        <v>43271</v>
      </c>
      <c r="Q12" s="69" t="s">
        <v>28</v>
      </c>
    </row>
    <row r="13" spans="1:17" s="14" customFormat="1" ht="19.5" customHeight="1">
      <c r="A13" s="10"/>
      <c r="B13" s="70" t="s">
        <v>40</v>
      </c>
      <c r="C13" s="71" t="s">
        <v>36</v>
      </c>
      <c r="D13" s="72" t="s">
        <v>41</v>
      </c>
      <c r="E13" s="73">
        <v>2018</v>
      </c>
      <c r="F13" s="64">
        <v>10</v>
      </c>
      <c r="G13" s="65" t="s">
        <v>42</v>
      </c>
      <c r="H13" s="57"/>
      <c r="I13" s="66" t="s">
        <v>39</v>
      </c>
      <c r="J13" s="54">
        <f>K13+K13*0.1</f>
        <v>396</v>
      </c>
      <c r="K13" s="55">
        <f>L13-L13*$J$2%</f>
        <v>360</v>
      </c>
      <c r="L13" s="67">
        <v>360</v>
      </c>
      <c r="M13" s="68"/>
      <c r="N13" s="57"/>
      <c r="O13" s="58">
        <v>43371</v>
      </c>
      <c r="Q13" s="69" t="s">
        <v>28</v>
      </c>
    </row>
    <row r="14" spans="1:17" s="14" customFormat="1" ht="19.5" customHeight="1">
      <c r="A14" s="10"/>
      <c r="B14" s="70" t="s">
        <v>43</v>
      </c>
      <c r="C14" s="71" t="s">
        <v>44</v>
      </c>
      <c r="D14" s="72" t="s">
        <v>45</v>
      </c>
      <c r="E14" s="73">
        <v>2018</v>
      </c>
      <c r="F14" s="64">
        <v>20</v>
      </c>
      <c r="G14" s="65" t="s">
        <v>46</v>
      </c>
      <c r="H14"/>
      <c r="I14" s="66"/>
      <c r="J14" s="54">
        <f>K14+K14*0.1</f>
        <v>396</v>
      </c>
      <c r="K14" s="55">
        <f>L14-L14*$J$2%</f>
        <v>360</v>
      </c>
      <c r="L14" s="67">
        <v>360</v>
      </c>
      <c r="M14" s="68"/>
      <c r="N14"/>
      <c r="O14" s="58">
        <v>43328</v>
      </c>
      <c r="Q14" s="69" t="s">
        <v>28</v>
      </c>
    </row>
    <row r="15" spans="1:17" s="14" customFormat="1" ht="19.5" customHeight="1">
      <c r="A15" s="74"/>
      <c r="B15" s="70" t="s">
        <v>47</v>
      </c>
      <c r="C15" s="75" t="s">
        <v>48</v>
      </c>
      <c r="D15" s="72" t="s">
        <v>49</v>
      </c>
      <c r="E15" s="73">
        <v>2018</v>
      </c>
      <c r="F15" s="64">
        <v>8</v>
      </c>
      <c r="G15" s="65" t="s">
        <v>50</v>
      </c>
      <c r="H15"/>
      <c r="I15" s="66"/>
      <c r="J15" s="54">
        <f>K15+K15*0.1</f>
        <v>990</v>
      </c>
      <c r="K15" s="55">
        <f>L15-L15*$J$2%</f>
        <v>900</v>
      </c>
      <c r="L15" s="67">
        <v>900</v>
      </c>
      <c r="M15" s="68"/>
      <c r="N15"/>
      <c r="O15" s="58">
        <v>43298</v>
      </c>
      <c r="Q15" s="69" t="s">
        <v>28</v>
      </c>
    </row>
    <row r="16" spans="1:17" s="14" customFormat="1" ht="15.75" customHeight="1">
      <c r="A16" s="76"/>
      <c r="B16" s="77" t="s">
        <v>51</v>
      </c>
      <c r="C16" s="78" t="s">
        <v>52</v>
      </c>
      <c r="D16" s="79" t="s">
        <v>53</v>
      </c>
      <c r="E16" s="80">
        <v>2018</v>
      </c>
      <c r="F16" s="80">
        <v>10</v>
      </c>
      <c r="G16" s="81" t="s">
        <v>54</v>
      </c>
      <c r="H16" s="57"/>
      <c r="I16" s="68"/>
      <c r="J16" s="82">
        <f>K16+K16*0.1</f>
        <v>726</v>
      </c>
      <c r="K16" s="83">
        <f>L16-L16*$J$2%</f>
        <v>660</v>
      </c>
      <c r="L16" s="84">
        <v>660</v>
      </c>
      <c r="M16" s="68"/>
      <c r="N16" s="57"/>
      <c r="O16" s="58">
        <v>43186</v>
      </c>
      <c r="Q16" s="85" t="s">
        <v>28</v>
      </c>
    </row>
    <row r="17" spans="1:17" s="14" customFormat="1" ht="15.75" customHeight="1">
      <c r="A17" s="76"/>
      <c r="B17" s="86" t="s">
        <v>55</v>
      </c>
      <c r="C17" s="87" t="s">
        <v>56</v>
      </c>
      <c r="D17" s="88" t="s">
        <v>57</v>
      </c>
      <c r="E17" s="52">
        <v>2018</v>
      </c>
      <c r="F17" s="80">
        <v>16</v>
      </c>
      <c r="G17" s="81" t="s">
        <v>58</v>
      </c>
      <c r="H17" s="57"/>
      <c r="I17" s="68"/>
      <c r="J17" s="82">
        <f>K17+K17*0.1</f>
        <v>594</v>
      </c>
      <c r="K17" s="83">
        <f>L17-L17*$J$2%</f>
        <v>540</v>
      </c>
      <c r="L17" s="84">
        <v>540</v>
      </c>
      <c r="M17" s="68"/>
      <c r="N17" s="57"/>
      <c r="O17" s="58">
        <v>43346</v>
      </c>
      <c r="Q17" s="85" t="s">
        <v>28</v>
      </c>
    </row>
    <row r="18" spans="1:17" s="14" customFormat="1" ht="16.5" customHeight="1">
      <c r="A18" s="89"/>
      <c r="B18" s="77" t="s">
        <v>59</v>
      </c>
      <c r="C18" s="90" t="s">
        <v>60</v>
      </c>
      <c r="D18" s="91" t="s">
        <v>61</v>
      </c>
      <c r="E18" s="92">
        <v>2018</v>
      </c>
      <c r="F18" s="92">
        <v>10</v>
      </c>
      <c r="G18" s="81" t="s">
        <v>62</v>
      </c>
      <c r="H18" s="57"/>
      <c r="I18" s="93"/>
      <c r="J18" s="54">
        <f>K18+K18*0.1</f>
        <v>660</v>
      </c>
      <c r="K18" s="55">
        <f>L18-L18*$J$2%</f>
        <v>600</v>
      </c>
      <c r="L18" s="94">
        <v>600</v>
      </c>
      <c r="M18" s="93"/>
      <c r="N18" s="57"/>
      <c r="O18" s="58">
        <v>43257</v>
      </c>
      <c r="Q18" s="95" t="s">
        <v>28</v>
      </c>
    </row>
    <row r="19" spans="1:17" s="14" customFormat="1" ht="16.5" customHeight="1">
      <c r="A19" s="89"/>
      <c r="B19" s="77" t="s">
        <v>63</v>
      </c>
      <c r="C19" s="90" t="s">
        <v>64</v>
      </c>
      <c r="D19" s="91" t="s">
        <v>65</v>
      </c>
      <c r="E19" s="92">
        <v>2018</v>
      </c>
      <c r="F19" s="92">
        <v>24</v>
      </c>
      <c r="G19" s="81" t="s">
        <v>66</v>
      </c>
      <c r="H19" s="57"/>
      <c r="I19" s="93"/>
      <c r="J19" s="54">
        <f>K19+K19*0.1</f>
        <v>341</v>
      </c>
      <c r="K19" s="55">
        <f>L19-L19*$J$2%</f>
        <v>310</v>
      </c>
      <c r="L19" s="94">
        <v>310</v>
      </c>
      <c r="M19" s="93"/>
      <c r="N19" s="57"/>
      <c r="O19" s="58">
        <v>43215</v>
      </c>
      <c r="Q19" s="95" t="s">
        <v>28</v>
      </c>
    </row>
    <row r="20" spans="1:17" s="14" customFormat="1" ht="16.5" customHeight="1">
      <c r="A20" s="89"/>
      <c r="B20" s="77" t="s">
        <v>67</v>
      </c>
      <c r="C20" s="90" t="s">
        <v>68</v>
      </c>
      <c r="D20" s="91" t="s">
        <v>69</v>
      </c>
      <c r="E20" s="92">
        <v>2018</v>
      </c>
      <c r="F20" s="92">
        <v>16</v>
      </c>
      <c r="G20" s="81" t="s">
        <v>70</v>
      </c>
      <c r="H20" s="57"/>
      <c r="I20" s="93" t="s">
        <v>71</v>
      </c>
      <c r="J20" s="54">
        <f>K20+K20*0.1</f>
        <v>550</v>
      </c>
      <c r="K20" s="55">
        <f>L20-L20*$J$2%</f>
        <v>500</v>
      </c>
      <c r="L20" s="94">
        <v>500</v>
      </c>
      <c r="M20" s="93"/>
      <c r="N20" s="57"/>
      <c r="O20" s="58">
        <v>43285</v>
      </c>
      <c r="Q20" s="95" t="s">
        <v>28</v>
      </c>
    </row>
    <row r="21" spans="1:17" s="14" customFormat="1" ht="16.5" customHeight="1">
      <c r="A21" s="89"/>
      <c r="B21" s="86" t="s">
        <v>72</v>
      </c>
      <c r="C21" s="96" t="s">
        <v>73</v>
      </c>
      <c r="D21" s="97" t="s">
        <v>74</v>
      </c>
      <c r="E21" s="98">
        <v>2018</v>
      </c>
      <c r="F21" s="92">
        <v>4</v>
      </c>
      <c r="G21" s="81" t="s">
        <v>75</v>
      </c>
      <c r="H21" s="57"/>
      <c r="I21" s="93"/>
      <c r="J21" s="54">
        <f>K21+K21*0.1</f>
        <v>1430</v>
      </c>
      <c r="K21" s="55">
        <f>L21-L21*$J$2%</f>
        <v>1300</v>
      </c>
      <c r="L21" s="94">
        <v>1300</v>
      </c>
      <c r="M21" s="93"/>
      <c r="N21" s="57"/>
      <c r="O21" s="58">
        <v>43334</v>
      </c>
      <c r="Q21" s="95" t="s">
        <v>28</v>
      </c>
    </row>
    <row r="22" spans="1:17" s="14" customFormat="1" ht="16.5" customHeight="1">
      <c r="A22" s="89"/>
      <c r="B22" s="86" t="s">
        <v>76</v>
      </c>
      <c r="C22" s="96" t="s">
        <v>77</v>
      </c>
      <c r="D22" s="97" t="s">
        <v>78</v>
      </c>
      <c r="E22" s="98">
        <v>2018</v>
      </c>
      <c r="F22" s="92">
        <v>16</v>
      </c>
      <c r="G22" s="81" t="s">
        <v>79</v>
      </c>
      <c r="H22" s="57"/>
      <c r="I22" s="93"/>
      <c r="J22" s="54">
        <f>K22+K22*0.1</f>
        <v>462</v>
      </c>
      <c r="K22" s="55">
        <f>L22-L22*$J$2%</f>
        <v>420</v>
      </c>
      <c r="L22" s="94">
        <v>420</v>
      </c>
      <c r="M22" s="93"/>
      <c r="N22" s="57"/>
      <c r="O22" s="58">
        <v>43375</v>
      </c>
      <c r="Q22" s="95" t="s">
        <v>28</v>
      </c>
    </row>
    <row r="23" spans="1:17" s="14" customFormat="1" ht="16.5" customHeight="1">
      <c r="A23" s="89"/>
      <c r="B23" s="86" t="s">
        <v>80</v>
      </c>
      <c r="C23" s="96" t="s">
        <v>81</v>
      </c>
      <c r="D23" s="97" t="s">
        <v>82</v>
      </c>
      <c r="E23" s="98">
        <v>2018</v>
      </c>
      <c r="F23" s="92">
        <v>8</v>
      </c>
      <c r="G23" s="81" t="s">
        <v>83</v>
      </c>
      <c r="H23" s="57"/>
      <c r="I23" s="93" t="s">
        <v>39</v>
      </c>
      <c r="J23" s="54">
        <f>K23+K23*0.1</f>
        <v>660</v>
      </c>
      <c r="K23" s="55">
        <f>L23-L23*$J$2%</f>
        <v>600</v>
      </c>
      <c r="L23" s="94">
        <v>600</v>
      </c>
      <c r="M23" s="93"/>
      <c r="N23" s="57"/>
      <c r="O23" s="58">
        <v>43346</v>
      </c>
      <c r="Q23" s="95" t="s">
        <v>28</v>
      </c>
    </row>
    <row r="24" spans="1:17" s="14" customFormat="1" ht="16.5" customHeight="1">
      <c r="A24" s="89"/>
      <c r="B24" s="99" t="s">
        <v>84</v>
      </c>
      <c r="C24" s="75" t="s">
        <v>85</v>
      </c>
      <c r="D24" s="100" t="s">
        <v>86</v>
      </c>
      <c r="E24" s="98">
        <v>2018</v>
      </c>
      <c r="F24" s="101">
        <v>12</v>
      </c>
      <c r="G24" s="102" t="s">
        <v>87</v>
      </c>
      <c r="H24"/>
      <c r="I24" s="103"/>
      <c r="J24" s="82">
        <f>K24+K24*0.1</f>
        <v>429</v>
      </c>
      <c r="K24" s="83">
        <f>L24-L24*$J$2%</f>
        <v>390</v>
      </c>
      <c r="L24" s="84">
        <v>390</v>
      </c>
      <c r="M24" s="68"/>
      <c r="N24"/>
      <c r="O24" s="58">
        <v>43375</v>
      </c>
      <c r="Q24" s="104" t="s">
        <v>28</v>
      </c>
    </row>
    <row r="25" spans="1:17" s="14" customFormat="1" ht="16.5" customHeight="1">
      <c r="A25" s="89"/>
      <c r="B25" s="86" t="s">
        <v>88</v>
      </c>
      <c r="C25" s="96" t="s">
        <v>89</v>
      </c>
      <c r="D25" s="105" t="s">
        <v>90</v>
      </c>
      <c r="E25" s="106">
        <v>2018</v>
      </c>
      <c r="F25" s="107">
        <v>12</v>
      </c>
      <c r="G25" s="108" t="s">
        <v>91</v>
      </c>
      <c r="H25" s="57"/>
      <c r="I25" s="93"/>
      <c r="J25" s="54">
        <f>K25+K25*0.1</f>
        <v>550</v>
      </c>
      <c r="K25" s="55">
        <f>L25-L25*$J$2%</f>
        <v>500</v>
      </c>
      <c r="L25" s="94">
        <v>500</v>
      </c>
      <c r="M25" s="93"/>
      <c r="N25" s="57"/>
      <c r="O25" s="58">
        <v>43311</v>
      </c>
      <c r="Q25" s="95" t="s">
        <v>28</v>
      </c>
    </row>
    <row r="26" spans="1:17" s="14" customFormat="1" ht="19.5" customHeight="1">
      <c r="A26" s="89"/>
      <c r="B26" s="109" t="s">
        <v>92</v>
      </c>
      <c r="C26" s="96" t="s">
        <v>93</v>
      </c>
      <c r="D26" s="105" t="s">
        <v>94</v>
      </c>
      <c r="E26" s="98">
        <v>2018</v>
      </c>
      <c r="F26" s="92">
        <v>6</v>
      </c>
      <c r="G26" s="108" t="s">
        <v>95</v>
      </c>
      <c r="H26" s="57"/>
      <c r="I26" s="93" t="s">
        <v>39</v>
      </c>
      <c r="J26" s="54">
        <f>K26+K26*0.1</f>
        <v>924</v>
      </c>
      <c r="K26" s="55">
        <f>L26-L26*$J$2%</f>
        <v>840</v>
      </c>
      <c r="L26" s="94">
        <v>840</v>
      </c>
      <c r="M26" s="93"/>
      <c r="N26" s="57"/>
      <c r="O26" s="58">
        <v>43328</v>
      </c>
      <c r="Q26" s="95" t="s">
        <v>28</v>
      </c>
    </row>
    <row r="27" spans="1:17" s="14" customFormat="1" ht="15.75" customHeight="1">
      <c r="A27" s="76"/>
      <c r="B27" s="110" t="s">
        <v>96</v>
      </c>
      <c r="C27" s="111" t="s">
        <v>93</v>
      </c>
      <c r="D27" s="112" t="s">
        <v>97</v>
      </c>
      <c r="E27" s="107">
        <v>2018</v>
      </c>
      <c r="F27" s="107">
        <v>6</v>
      </c>
      <c r="G27" s="81" t="s">
        <v>98</v>
      </c>
      <c r="H27" s="57"/>
      <c r="I27" s="93" t="s">
        <v>71</v>
      </c>
      <c r="J27" s="54">
        <f>K27+K27*0.1</f>
        <v>836</v>
      </c>
      <c r="K27" s="55">
        <f>L27-L27*$J$2%</f>
        <v>760</v>
      </c>
      <c r="L27" s="94">
        <v>760</v>
      </c>
      <c r="M27" s="93"/>
      <c r="N27" s="57"/>
      <c r="O27" s="58">
        <v>43237</v>
      </c>
      <c r="Q27" s="113" t="s">
        <v>28</v>
      </c>
    </row>
    <row r="28" spans="1:17" s="14" customFormat="1" ht="15.75" customHeight="1">
      <c r="A28" s="76"/>
      <c r="B28" s="114" t="s">
        <v>99</v>
      </c>
      <c r="C28" s="115" t="s">
        <v>100</v>
      </c>
      <c r="D28" s="116" t="s">
        <v>101</v>
      </c>
      <c r="E28" s="117">
        <v>2018</v>
      </c>
      <c r="F28" s="107">
        <v>8</v>
      </c>
      <c r="G28" s="81" t="s">
        <v>102</v>
      </c>
      <c r="H28" s="57"/>
      <c r="I28" s="93"/>
      <c r="J28" s="54">
        <f>K28+K28*0.1</f>
        <v>693</v>
      </c>
      <c r="K28" s="55">
        <f>L28-L28*$J$2%</f>
        <v>630</v>
      </c>
      <c r="L28" s="94">
        <v>630</v>
      </c>
      <c r="M28" s="93"/>
      <c r="N28" s="57"/>
      <c r="O28" s="58">
        <v>43277</v>
      </c>
      <c r="Q28" s="113" t="s">
        <v>28</v>
      </c>
    </row>
    <row r="29" spans="1:17" s="14" customFormat="1" ht="15.75" customHeight="1">
      <c r="A29" s="76"/>
      <c r="B29" s="86" t="s">
        <v>103</v>
      </c>
      <c r="C29" s="96" t="s">
        <v>100</v>
      </c>
      <c r="D29" s="105" t="s">
        <v>104</v>
      </c>
      <c r="E29" s="98">
        <v>2018</v>
      </c>
      <c r="F29" s="92">
        <v>6</v>
      </c>
      <c r="G29" s="118" t="s">
        <v>105</v>
      </c>
      <c r="H29" s="57"/>
      <c r="I29" s="93"/>
      <c r="J29" s="54">
        <f>K29+K29*0.1</f>
        <v>693</v>
      </c>
      <c r="K29" s="55">
        <f>L29-L29*$J$2%</f>
        <v>630</v>
      </c>
      <c r="L29" s="94">
        <v>630</v>
      </c>
      <c r="M29" s="93"/>
      <c r="N29" s="57"/>
      <c r="O29" s="58">
        <v>43375</v>
      </c>
      <c r="Q29" s="95" t="s">
        <v>28</v>
      </c>
    </row>
    <row r="30" spans="1:17" s="14" customFormat="1" ht="15.75" customHeight="1">
      <c r="A30" s="76"/>
      <c r="B30" s="86" t="s">
        <v>106</v>
      </c>
      <c r="C30" s="96" t="s">
        <v>107</v>
      </c>
      <c r="D30" s="105" t="s">
        <v>108</v>
      </c>
      <c r="E30" s="106">
        <v>2018</v>
      </c>
      <c r="F30" s="107">
        <v>16</v>
      </c>
      <c r="G30" s="108" t="s">
        <v>79</v>
      </c>
      <c r="H30" s="57"/>
      <c r="I30" s="93"/>
      <c r="J30" s="54">
        <f>K30+K30*0.1</f>
        <v>550</v>
      </c>
      <c r="K30" s="55">
        <f>L30-L30*$J$2%</f>
        <v>500</v>
      </c>
      <c r="L30" s="94">
        <v>500</v>
      </c>
      <c r="M30" s="93"/>
      <c r="N30" s="57"/>
      <c r="O30" s="58">
        <v>43236</v>
      </c>
      <c r="Q30" s="113" t="s">
        <v>28</v>
      </c>
    </row>
    <row r="31" spans="1:17" s="14" customFormat="1" ht="15.75" customHeight="1">
      <c r="A31" s="76"/>
      <c r="B31" s="86" t="s">
        <v>109</v>
      </c>
      <c r="C31" s="96" t="s">
        <v>110</v>
      </c>
      <c r="D31" s="105" t="s">
        <v>111</v>
      </c>
      <c r="E31" s="106">
        <v>2018</v>
      </c>
      <c r="F31" s="107">
        <v>8</v>
      </c>
      <c r="G31" s="108" t="s">
        <v>112</v>
      </c>
      <c r="H31" s="57"/>
      <c r="I31" s="93"/>
      <c r="J31" s="54">
        <f>K31+K31*0.1</f>
        <v>891</v>
      </c>
      <c r="K31" s="55">
        <f>L31-L31*$J$2%</f>
        <v>810</v>
      </c>
      <c r="L31" s="94">
        <v>810</v>
      </c>
      <c r="M31" s="93"/>
      <c r="N31" s="57"/>
      <c r="O31" s="58">
        <v>43305</v>
      </c>
      <c r="Q31" s="113" t="s">
        <v>28</v>
      </c>
    </row>
    <row r="32" spans="1:17" s="14" customFormat="1" ht="15.75" customHeight="1">
      <c r="A32" s="76"/>
      <c r="B32" s="86" t="s">
        <v>113</v>
      </c>
      <c r="C32" s="96" t="s">
        <v>110</v>
      </c>
      <c r="D32" s="105" t="s">
        <v>114</v>
      </c>
      <c r="E32" s="106">
        <v>2018</v>
      </c>
      <c r="F32" s="107">
        <v>8</v>
      </c>
      <c r="G32" s="108" t="s">
        <v>115</v>
      </c>
      <c r="H32" s="57"/>
      <c r="I32" s="93"/>
      <c r="J32" s="54">
        <f>K32+K32*0.1</f>
        <v>825</v>
      </c>
      <c r="K32" s="55">
        <f>L32-L32*$J$2%</f>
        <v>750</v>
      </c>
      <c r="L32" s="94">
        <v>750</v>
      </c>
      <c r="M32" s="93"/>
      <c r="N32" s="57"/>
      <c r="O32" s="58">
        <v>43305</v>
      </c>
      <c r="Q32" s="113" t="s">
        <v>28</v>
      </c>
    </row>
    <row r="33" spans="1:17" s="14" customFormat="1" ht="15.75" customHeight="1">
      <c r="A33" s="76"/>
      <c r="B33" s="86" t="s">
        <v>116</v>
      </c>
      <c r="C33" s="96" t="s">
        <v>117</v>
      </c>
      <c r="D33" s="105" t="s">
        <v>118</v>
      </c>
      <c r="E33" s="106">
        <v>2018</v>
      </c>
      <c r="F33" s="107">
        <v>18</v>
      </c>
      <c r="G33" s="108" t="s">
        <v>119</v>
      </c>
      <c r="H33" s="57"/>
      <c r="I33" s="93"/>
      <c r="J33" s="54">
        <f>K33+K33*0.1</f>
        <v>440</v>
      </c>
      <c r="K33" s="55">
        <f>L33-L33*$J$2%</f>
        <v>400</v>
      </c>
      <c r="L33" s="94">
        <v>400</v>
      </c>
      <c r="M33" s="93"/>
      <c r="N33" s="57"/>
      <c r="O33" s="58">
        <v>43382</v>
      </c>
      <c r="Q33" s="113" t="s">
        <v>28</v>
      </c>
    </row>
    <row r="34" spans="1:17" s="14" customFormat="1" ht="16.5" customHeight="1">
      <c r="A34" s="10"/>
      <c r="B34" s="77" t="s">
        <v>120</v>
      </c>
      <c r="C34" s="90" t="s">
        <v>121</v>
      </c>
      <c r="D34" s="119" t="s">
        <v>122</v>
      </c>
      <c r="E34" s="92">
        <v>2018</v>
      </c>
      <c r="F34" s="92">
        <v>20</v>
      </c>
      <c r="G34" s="118" t="s">
        <v>123</v>
      </c>
      <c r="H34" s="57"/>
      <c r="I34" s="93"/>
      <c r="J34" s="54">
        <f>K34+K34*0.1</f>
        <v>440</v>
      </c>
      <c r="K34" s="55">
        <f>L34-L34*$J$2%</f>
        <v>400</v>
      </c>
      <c r="L34" s="94">
        <v>400</v>
      </c>
      <c r="M34" s="93"/>
      <c r="N34" s="57"/>
      <c r="O34" s="58">
        <v>43257</v>
      </c>
      <c r="Q34" s="95" t="s">
        <v>28</v>
      </c>
    </row>
    <row r="35" spans="1:17" s="14" customFormat="1" ht="16.5" customHeight="1">
      <c r="A35" s="10"/>
      <c r="B35" s="77" t="s">
        <v>124</v>
      </c>
      <c r="C35" s="90" t="s">
        <v>125</v>
      </c>
      <c r="D35" s="119" t="s">
        <v>126</v>
      </c>
      <c r="E35" s="92">
        <v>2018</v>
      </c>
      <c r="F35" s="92">
        <v>10</v>
      </c>
      <c r="G35" s="120" t="s">
        <v>127</v>
      </c>
      <c r="H35" s="57"/>
      <c r="I35" s="93" t="s">
        <v>39</v>
      </c>
      <c r="J35" s="54">
        <f>K35+K35*0.1</f>
        <v>660</v>
      </c>
      <c r="K35" s="55">
        <f>L35-L35*$J$2%</f>
        <v>600</v>
      </c>
      <c r="L35" s="94">
        <v>600</v>
      </c>
      <c r="M35" s="93"/>
      <c r="N35" s="57"/>
      <c r="O35" s="58">
        <v>43180</v>
      </c>
      <c r="Q35" s="95" t="s">
        <v>28</v>
      </c>
    </row>
    <row r="36" spans="1:17" s="14" customFormat="1" ht="18" customHeight="1">
      <c r="A36" s="10"/>
      <c r="B36" s="77" t="s">
        <v>128</v>
      </c>
      <c r="C36" s="90" t="s">
        <v>129</v>
      </c>
      <c r="D36" s="121" t="s">
        <v>130</v>
      </c>
      <c r="E36" s="92">
        <v>2018</v>
      </c>
      <c r="F36" s="92">
        <v>14</v>
      </c>
      <c r="G36" s="118" t="s">
        <v>131</v>
      </c>
      <c r="H36" s="57"/>
      <c r="I36" s="93"/>
      <c r="J36" s="54">
        <f>K36+K36*0.1</f>
        <v>495</v>
      </c>
      <c r="K36" s="55">
        <f>L36-L36*$J$2%</f>
        <v>450</v>
      </c>
      <c r="L36" s="94">
        <v>450</v>
      </c>
      <c r="M36" s="93"/>
      <c r="N36" s="57"/>
      <c r="O36" s="58">
        <v>43202</v>
      </c>
      <c r="Q36" s="95" t="s">
        <v>28</v>
      </c>
    </row>
    <row r="37" spans="1:17" s="14" customFormat="1" ht="18" customHeight="1">
      <c r="A37" s="10"/>
      <c r="B37" s="86" t="s">
        <v>132</v>
      </c>
      <c r="C37" s="96" t="s">
        <v>133</v>
      </c>
      <c r="D37" s="122" t="s">
        <v>134</v>
      </c>
      <c r="E37" s="98">
        <v>2018</v>
      </c>
      <c r="F37" s="92">
        <v>6</v>
      </c>
      <c r="G37" s="118" t="s">
        <v>135</v>
      </c>
      <c r="H37" s="57"/>
      <c r="I37" s="93"/>
      <c r="J37" s="54">
        <f>K37+K37*0.1</f>
        <v>891</v>
      </c>
      <c r="K37" s="55">
        <f>L37-L37*$J$2%</f>
        <v>810</v>
      </c>
      <c r="L37" s="94">
        <v>810</v>
      </c>
      <c r="M37" s="93"/>
      <c r="N37" s="57"/>
      <c r="O37" s="58">
        <v>43332</v>
      </c>
      <c r="Q37" s="95" t="s">
        <v>28</v>
      </c>
    </row>
    <row r="38" spans="1:17" s="14" customFormat="1" ht="18" customHeight="1">
      <c r="A38" s="10"/>
      <c r="B38" s="86" t="s">
        <v>136</v>
      </c>
      <c r="C38" s="96" t="s">
        <v>137</v>
      </c>
      <c r="D38" s="122" t="s">
        <v>138</v>
      </c>
      <c r="E38" s="98">
        <v>2018</v>
      </c>
      <c r="F38" s="92">
        <v>8</v>
      </c>
      <c r="G38" s="118" t="s">
        <v>127</v>
      </c>
      <c r="H38" s="57"/>
      <c r="I38" s="93"/>
      <c r="J38" s="54">
        <f>K38+K38*0.1</f>
        <v>770</v>
      </c>
      <c r="K38" s="55">
        <f>L38-L38*$J$2%</f>
        <v>700</v>
      </c>
      <c r="L38" s="94">
        <v>700</v>
      </c>
      <c r="M38" s="93"/>
      <c r="N38" s="57"/>
      <c r="O38" s="58">
        <v>43370</v>
      </c>
      <c r="Q38" s="95" t="s">
        <v>28</v>
      </c>
    </row>
    <row r="39" spans="1:17" s="14" customFormat="1" ht="18" customHeight="1">
      <c r="A39" s="10"/>
      <c r="B39" s="86" t="s">
        <v>139</v>
      </c>
      <c r="C39" s="115" t="s">
        <v>140</v>
      </c>
      <c r="D39" s="122" t="s">
        <v>141</v>
      </c>
      <c r="E39" s="117">
        <v>2018</v>
      </c>
      <c r="F39" s="107">
        <v>6</v>
      </c>
      <c r="G39" s="118" t="s">
        <v>142</v>
      </c>
      <c r="H39" s="57"/>
      <c r="I39" s="93" t="s">
        <v>39</v>
      </c>
      <c r="J39" s="54">
        <f>K39+K39*0.1</f>
        <v>660</v>
      </c>
      <c r="K39" s="55">
        <f>L39-L39*$J$2%</f>
        <v>600</v>
      </c>
      <c r="L39" s="94">
        <v>600</v>
      </c>
      <c r="M39" s="93"/>
      <c r="N39" s="57"/>
      <c r="O39" s="58">
        <v>43370</v>
      </c>
      <c r="Q39" s="95" t="s">
        <v>28</v>
      </c>
    </row>
    <row r="40" spans="1:17" s="14" customFormat="1" ht="16.5" customHeight="1">
      <c r="A40" s="76"/>
      <c r="B40" s="114" t="s">
        <v>143</v>
      </c>
      <c r="C40" s="115" t="s">
        <v>140</v>
      </c>
      <c r="D40" s="116" t="s">
        <v>144</v>
      </c>
      <c r="E40" s="117">
        <v>2018</v>
      </c>
      <c r="F40" s="107">
        <v>6</v>
      </c>
      <c r="G40" s="81" t="s">
        <v>145</v>
      </c>
      <c r="H40" s="57"/>
      <c r="I40" s="93" t="s">
        <v>39</v>
      </c>
      <c r="J40" s="54">
        <f>K40+K40*0.1</f>
        <v>649</v>
      </c>
      <c r="K40" s="55">
        <f>L40-L40*$J$2%</f>
        <v>590</v>
      </c>
      <c r="L40" s="94">
        <v>590</v>
      </c>
      <c r="M40" s="93"/>
      <c r="N40" s="57"/>
      <c r="O40" s="58">
        <v>43186</v>
      </c>
      <c r="Q40" s="95" t="s">
        <v>28</v>
      </c>
    </row>
    <row r="41" spans="1:17" s="14" customFormat="1" ht="15.75" customHeight="1">
      <c r="A41" s="76"/>
      <c r="B41" s="110" t="s">
        <v>146</v>
      </c>
      <c r="C41" s="111" t="s">
        <v>147</v>
      </c>
      <c r="D41" s="112" t="s">
        <v>148</v>
      </c>
      <c r="E41" s="107">
        <v>2018</v>
      </c>
      <c r="F41" s="107">
        <v>10</v>
      </c>
      <c r="G41" s="81" t="s">
        <v>127</v>
      </c>
      <c r="H41" s="57"/>
      <c r="I41" s="93"/>
      <c r="J41" s="54">
        <f>K41+K41*0.1</f>
        <v>616</v>
      </c>
      <c r="K41" s="55">
        <f>L41-L41*$J$2%</f>
        <v>560</v>
      </c>
      <c r="L41" s="94">
        <v>560</v>
      </c>
      <c r="M41" s="93"/>
      <c r="N41" s="57"/>
      <c r="O41" s="58">
        <v>43249</v>
      </c>
      <c r="Q41" s="95" t="s">
        <v>28</v>
      </c>
    </row>
    <row r="42" spans="1:17" s="14" customFormat="1" ht="15.75" customHeight="1">
      <c r="A42" s="76"/>
      <c r="B42" s="114" t="s">
        <v>149</v>
      </c>
      <c r="C42" s="115" t="s">
        <v>150</v>
      </c>
      <c r="D42" s="116" t="s">
        <v>151</v>
      </c>
      <c r="E42" s="117">
        <v>2018</v>
      </c>
      <c r="F42" s="107">
        <v>10</v>
      </c>
      <c r="G42" s="81" t="s">
        <v>152</v>
      </c>
      <c r="H42" s="57"/>
      <c r="I42" s="93"/>
      <c r="J42" s="54">
        <f>K42+K42*0.1</f>
        <v>495</v>
      </c>
      <c r="K42" s="55">
        <f>L42-L42*$J$2%</f>
        <v>450</v>
      </c>
      <c r="L42" s="94">
        <v>450</v>
      </c>
      <c r="M42" s="93"/>
      <c r="N42" s="57"/>
      <c r="O42" s="58">
        <v>43312</v>
      </c>
      <c r="Q42" s="95" t="s">
        <v>28</v>
      </c>
    </row>
    <row r="43" spans="1:17" s="14" customFormat="1" ht="15.75" customHeight="1">
      <c r="A43" s="10"/>
      <c r="B43" s="86" t="s">
        <v>153</v>
      </c>
      <c r="C43" s="96" t="s">
        <v>154</v>
      </c>
      <c r="D43" s="105" t="s">
        <v>155</v>
      </c>
      <c r="E43" s="98">
        <v>2018</v>
      </c>
      <c r="F43" s="92">
        <v>8</v>
      </c>
      <c r="G43" s="118" t="s">
        <v>156</v>
      </c>
      <c r="H43" s="57"/>
      <c r="I43" s="93"/>
      <c r="J43" s="54">
        <f>K43+K43*0.1</f>
        <v>627</v>
      </c>
      <c r="K43" s="55">
        <f>L43-L43*$J$2%</f>
        <v>570</v>
      </c>
      <c r="L43" s="94">
        <v>570</v>
      </c>
      <c r="M43" s="93"/>
      <c r="N43" s="57"/>
      <c r="O43" s="58">
        <v>43279</v>
      </c>
      <c r="Q43" s="95" t="s">
        <v>28</v>
      </c>
    </row>
    <row r="44" spans="1:17" s="14" customFormat="1" ht="15.75" customHeight="1">
      <c r="A44" s="10"/>
      <c r="B44" s="86" t="s">
        <v>157</v>
      </c>
      <c r="C44" s="96" t="s">
        <v>158</v>
      </c>
      <c r="D44" s="105" t="s">
        <v>159</v>
      </c>
      <c r="E44" s="98">
        <v>2018</v>
      </c>
      <c r="F44" s="92">
        <v>6</v>
      </c>
      <c r="G44" s="118" t="s">
        <v>112</v>
      </c>
      <c r="H44" s="57"/>
      <c r="I44" s="93"/>
      <c r="J44" s="54">
        <f>K44+K44*0.1</f>
        <v>990</v>
      </c>
      <c r="K44" s="55">
        <f>L44-L44*$J$2%</f>
        <v>900</v>
      </c>
      <c r="L44" s="94">
        <v>900</v>
      </c>
      <c r="M44" s="93"/>
      <c r="N44" s="57"/>
      <c r="O44" s="58">
        <v>43297</v>
      </c>
      <c r="Q44" s="95" t="s">
        <v>28</v>
      </c>
    </row>
    <row r="45" spans="1:17" s="14" customFormat="1" ht="15.75" customHeight="1">
      <c r="A45" s="10"/>
      <c r="B45" s="86" t="s">
        <v>160</v>
      </c>
      <c r="C45" s="96" t="s">
        <v>161</v>
      </c>
      <c r="D45" s="105" t="s">
        <v>162</v>
      </c>
      <c r="E45" s="98">
        <v>2018</v>
      </c>
      <c r="F45" s="92">
        <v>10</v>
      </c>
      <c r="G45" s="118" t="s">
        <v>163</v>
      </c>
      <c r="H45" s="57"/>
      <c r="I45" s="93"/>
      <c r="J45" s="54">
        <f>K45+K45*0.1</f>
        <v>660</v>
      </c>
      <c r="K45" s="55">
        <f>L45-L45*$J$2%</f>
        <v>600</v>
      </c>
      <c r="L45" s="94">
        <v>600</v>
      </c>
      <c r="M45" s="93"/>
      <c r="N45" s="57"/>
      <c r="O45" s="58">
        <v>43382</v>
      </c>
      <c r="Q45" s="95" t="s">
        <v>28</v>
      </c>
    </row>
    <row r="46" spans="1:17" s="14" customFormat="1" ht="16.5" customHeight="1">
      <c r="A46" s="10"/>
      <c r="B46" s="123" t="s">
        <v>164</v>
      </c>
      <c r="C46" s="79" t="s">
        <v>165</v>
      </c>
      <c r="D46" s="124" t="s">
        <v>166</v>
      </c>
      <c r="E46" s="101">
        <v>2018</v>
      </c>
      <c r="F46" s="101">
        <v>18</v>
      </c>
      <c r="G46" s="81" t="s">
        <v>167</v>
      </c>
      <c r="H46" s="68"/>
      <c r="I46" s="83"/>
      <c r="J46" s="54">
        <f>K46+K46*0.1</f>
        <v>385</v>
      </c>
      <c r="K46" s="55">
        <f>L46-L46*$J$2%</f>
        <v>350</v>
      </c>
      <c r="L46" s="94">
        <v>350</v>
      </c>
      <c r="M46" s="104"/>
      <c r="O46" s="58">
        <v>43227</v>
      </c>
      <c r="Q46" s="95" t="s">
        <v>28</v>
      </c>
    </row>
    <row r="47" spans="1:17" s="14" customFormat="1" ht="16.5" customHeight="1">
      <c r="A47" s="10"/>
      <c r="B47" s="114" t="s">
        <v>168</v>
      </c>
      <c r="C47" s="96" t="s">
        <v>169</v>
      </c>
      <c r="D47" s="105" t="s">
        <v>170</v>
      </c>
      <c r="E47" s="98">
        <v>2018</v>
      </c>
      <c r="F47" s="92">
        <v>8</v>
      </c>
      <c r="G47" s="102" t="s">
        <v>171</v>
      </c>
      <c r="H47" s="57"/>
      <c r="I47" s="93"/>
      <c r="J47" s="54">
        <f>K47+K47*0.1</f>
        <v>550</v>
      </c>
      <c r="K47" s="55">
        <f>L47-L47*$J$2%</f>
        <v>500</v>
      </c>
      <c r="L47" s="94">
        <v>500</v>
      </c>
      <c r="M47" s="93"/>
      <c r="N47" s="57"/>
      <c r="O47" s="58">
        <v>43305</v>
      </c>
      <c r="Q47" s="95" t="s">
        <v>28</v>
      </c>
    </row>
    <row r="48" spans="1:17" s="14" customFormat="1" ht="16.5" customHeight="1">
      <c r="A48" s="10"/>
      <c r="B48" s="114" t="s">
        <v>172</v>
      </c>
      <c r="C48" s="96" t="s">
        <v>173</v>
      </c>
      <c r="D48" s="105" t="s">
        <v>174</v>
      </c>
      <c r="E48" s="98">
        <v>2018</v>
      </c>
      <c r="F48" s="92">
        <v>22</v>
      </c>
      <c r="G48" s="102" t="s">
        <v>66</v>
      </c>
      <c r="H48" s="57"/>
      <c r="I48" s="93"/>
      <c r="J48" s="54">
        <f>K48+K48*0.1</f>
        <v>330</v>
      </c>
      <c r="K48" s="55">
        <f>L48-L48*$J$2%</f>
        <v>300</v>
      </c>
      <c r="L48" s="94">
        <v>300</v>
      </c>
      <c r="M48" s="93"/>
      <c r="N48" s="57"/>
      <c r="O48" s="58">
        <v>43298</v>
      </c>
      <c r="Q48" s="95" t="s">
        <v>28</v>
      </c>
    </row>
    <row r="49" spans="1:17" s="14" customFormat="1" ht="16.5" customHeight="1">
      <c r="A49" s="10"/>
      <c r="B49" s="114" t="s">
        <v>175</v>
      </c>
      <c r="C49" s="96" t="s">
        <v>176</v>
      </c>
      <c r="D49" s="105" t="s">
        <v>177</v>
      </c>
      <c r="E49" s="98">
        <v>2018</v>
      </c>
      <c r="F49" s="92">
        <v>12</v>
      </c>
      <c r="G49" s="102" t="s">
        <v>178</v>
      </c>
      <c r="H49" s="57"/>
      <c r="I49" s="93"/>
      <c r="J49" s="54">
        <f>K49+K49*0.1</f>
        <v>462</v>
      </c>
      <c r="K49" s="55">
        <f>L49-L49*$J$2%</f>
        <v>420</v>
      </c>
      <c r="L49" s="94">
        <v>420</v>
      </c>
      <c r="M49" s="93"/>
      <c r="N49" s="57"/>
      <c r="O49" s="58">
        <v>43291</v>
      </c>
      <c r="Q49" s="95" t="s">
        <v>28</v>
      </c>
    </row>
    <row r="50" spans="1:17" s="14" customFormat="1" ht="16.5" customHeight="1">
      <c r="A50" s="10"/>
      <c r="B50" s="114" t="s">
        <v>179</v>
      </c>
      <c r="C50" s="96" t="s">
        <v>180</v>
      </c>
      <c r="D50" s="105" t="s">
        <v>181</v>
      </c>
      <c r="E50" s="98">
        <v>2018</v>
      </c>
      <c r="F50" s="92">
        <v>6</v>
      </c>
      <c r="G50" s="102" t="s">
        <v>182</v>
      </c>
      <c r="H50" s="57"/>
      <c r="I50" s="93"/>
      <c r="J50" s="54">
        <f>K50+K50*0.1</f>
        <v>792</v>
      </c>
      <c r="K50" s="55">
        <f>L50-L50*$J$2%</f>
        <v>720</v>
      </c>
      <c r="L50" s="94">
        <v>720</v>
      </c>
      <c r="M50" s="93"/>
      <c r="N50" s="57"/>
      <c r="O50" s="58">
        <v>43291</v>
      </c>
      <c r="Q50" s="95" t="s">
        <v>28</v>
      </c>
    </row>
    <row r="51" spans="1:17" s="14" customFormat="1" ht="16.5" customHeight="1">
      <c r="A51" s="10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/>
      <c r="Q51" s="126"/>
    </row>
    <row r="52" spans="2:17" s="14" customFormat="1" ht="16.5" customHeight="1">
      <c r="B52" s="127" t="s">
        <v>183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/>
      <c r="O52" s="128"/>
      <c r="P52" s="128"/>
      <c r="Q52" s="129"/>
    </row>
    <row r="53" spans="1:17" s="14" customFormat="1" ht="16.5" customHeight="1">
      <c r="A53" s="130"/>
      <c r="B53" s="131" t="s">
        <v>184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/>
      <c r="Q53" s="132"/>
    </row>
    <row r="54" spans="1:17" s="14" customFormat="1" ht="16.5" customHeight="1">
      <c r="A54" s="76"/>
      <c r="B54" s="133" t="s">
        <v>185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/>
      <c r="Q54" s="132"/>
    </row>
    <row r="55" spans="1:17" s="14" customFormat="1" ht="33" customHeight="1">
      <c r="A55" s="76"/>
      <c r="B55" s="110" t="s">
        <v>186</v>
      </c>
      <c r="C55" s="134" t="s">
        <v>187</v>
      </c>
      <c r="D55" s="135" t="s">
        <v>188</v>
      </c>
      <c r="E55" s="136">
        <v>2005</v>
      </c>
      <c r="F55" s="107">
        <v>18</v>
      </c>
      <c r="G55" s="81" t="s">
        <v>54</v>
      </c>
      <c r="H55"/>
      <c r="I55" s="93"/>
      <c r="J55" s="54">
        <f>K55+K55*0.1</f>
        <v>514.8</v>
      </c>
      <c r="K55" s="55">
        <f>L55-L55*$J$2%</f>
        <v>468</v>
      </c>
      <c r="L55" s="94">
        <v>468</v>
      </c>
      <c r="M55" s="93"/>
      <c r="N55"/>
      <c r="Q55" s="113" t="s">
        <v>28</v>
      </c>
    </row>
    <row r="56" spans="1:17" s="128" customFormat="1" ht="28.5" customHeight="1">
      <c r="A56" s="76"/>
      <c r="B56" s="110" t="s">
        <v>189</v>
      </c>
      <c r="C56" s="111" t="s">
        <v>190</v>
      </c>
      <c r="D56" s="112" t="s">
        <v>191</v>
      </c>
      <c r="E56" s="107">
        <v>2003</v>
      </c>
      <c r="F56" s="107">
        <v>10</v>
      </c>
      <c r="G56" s="81" t="s">
        <v>192</v>
      </c>
      <c r="H56"/>
      <c r="I56" s="93"/>
      <c r="J56" s="54">
        <f>K56+K56*0.1</f>
        <v>352</v>
      </c>
      <c r="K56" s="55">
        <f>L56-L56*$J$2%</f>
        <v>320</v>
      </c>
      <c r="L56" s="94">
        <v>320</v>
      </c>
      <c r="M56" s="93"/>
      <c r="N56"/>
      <c r="O56" s="14"/>
      <c r="P56" s="14"/>
      <c r="Q56" s="113" t="s">
        <v>193</v>
      </c>
    </row>
    <row r="57" spans="1:17" s="14" customFormat="1" ht="24.75" customHeight="1">
      <c r="A57" s="76"/>
      <c r="B57" s="77" t="s">
        <v>194</v>
      </c>
      <c r="C57" s="90" t="s">
        <v>195</v>
      </c>
      <c r="D57" s="119" t="s">
        <v>196</v>
      </c>
      <c r="E57" s="92">
        <v>2014</v>
      </c>
      <c r="F57" s="92">
        <v>16</v>
      </c>
      <c r="G57" s="118" t="s">
        <v>197</v>
      </c>
      <c r="H57"/>
      <c r="I57" s="93" t="s">
        <v>71</v>
      </c>
      <c r="J57" s="54">
        <f>K57+K57*0.1</f>
        <v>462</v>
      </c>
      <c r="K57" s="55">
        <f>L57-L57*$J$2%</f>
        <v>420</v>
      </c>
      <c r="L57" s="94">
        <v>420</v>
      </c>
      <c r="M57" s="93"/>
      <c r="N57"/>
      <c r="Q57" s="95" t="s">
        <v>28</v>
      </c>
    </row>
    <row r="58" spans="1:17" s="14" customFormat="1" ht="24" customHeight="1">
      <c r="A58" s="10"/>
      <c r="B58" s="110" t="s">
        <v>198</v>
      </c>
      <c r="C58" s="134" t="s">
        <v>199</v>
      </c>
      <c r="D58" s="135" t="s">
        <v>200</v>
      </c>
      <c r="E58" s="136">
        <v>2003</v>
      </c>
      <c r="F58" s="107">
        <v>12</v>
      </c>
      <c r="G58" s="81" t="s">
        <v>87</v>
      </c>
      <c r="H58"/>
      <c r="I58" s="93" t="s">
        <v>71</v>
      </c>
      <c r="J58" s="54">
        <f>K58+K58*0.1</f>
        <v>343.2</v>
      </c>
      <c r="K58" s="55">
        <f>L58-L58*$J$2%</f>
        <v>312</v>
      </c>
      <c r="L58" s="94">
        <v>312</v>
      </c>
      <c r="M58" s="93"/>
      <c r="N58"/>
      <c r="Q58" s="113" t="s">
        <v>28</v>
      </c>
    </row>
    <row r="59" spans="1:17" s="14" customFormat="1" ht="15.75" customHeight="1">
      <c r="A59" s="76"/>
      <c r="B59" s="110" t="s">
        <v>201</v>
      </c>
      <c r="C59" s="134" t="s">
        <v>202</v>
      </c>
      <c r="D59" s="135" t="s">
        <v>203</v>
      </c>
      <c r="E59" s="136">
        <v>2010</v>
      </c>
      <c r="F59" s="107">
        <v>16</v>
      </c>
      <c r="G59" s="81" t="s">
        <v>204</v>
      </c>
      <c r="H59"/>
      <c r="I59" s="93"/>
      <c r="J59" s="54">
        <f>K59+K59*0.1</f>
        <v>198</v>
      </c>
      <c r="K59" s="55">
        <f>L59-L59*$J$2%</f>
        <v>180</v>
      </c>
      <c r="L59" s="94">
        <v>180</v>
      </c>
      <c r="M59" s="93"/>
      <c r="N59"/>
      <c r="Q59" s="113" t="s">
        <v>193</v>
      </c>
    </row>
    <row r="60" spans="1:17" s="14" customFormat="1" ht="15.75" customHeight="1">
      <c r="A60" s="76"/>
      <c r="B60" s="137" t="s">
        <v>205</v>
      </c>
      <c r="C60" s="90" t="s">
        <v>206</v>
      </c>
      <c r="D60" s="119" t="s">
        <v>207</v>
      </c>
      <c r="E60" s="92">
        <v>2017</v>
      </c>
      <c r="F60" s="92">
        <v>24</v>
      </c>
      <c r="G60" s="81" t="s">
        <v>208</v>
      </c>
      <c r="H60"/>
      <c r="I60" s="93"/>
      <c r="J60" s="54">
        <f>K60+K60*0.1</f>
        <v>561</v>
      </c>
      <c r="K60" s="55">
        <f>L60-L60*$J$2%</f>
        <v>510</v>
      </c>
      <c r="L60" s="94">
        <v>510</v>
      </c>
      <c r="M60" s="93"/>
      <c r="N60"/>
      <c r="Q60" s="95" t="s">
        <v>28</v>
      </c>
    </row>
    <row r="61" spans="1:17" s="14" customFormat="1" ht="15.75" customHeight="1">
      <c r="A61" s="76"/>
      <c r="B61" s="138" t="s">
        <v>29</v>
      </c>
      <c r="C61" s="139" t="s">
        <v>30</v>
      </c>
      <c r="D61" s="91" t="s">
        <v>31</v>
      </c>
      <c r="E61" s="92">
        <v>2003</v>
      </c>
      <c r="F61" s="92">
        <v>12</v>
      </c>
      <c r="G61" s="81" t="s">
        <v>33</v>
      </c>
      <c r="H61"/>
      <c r="I61" s="93"/>
      <c r="J61" s="54">
        <f>K61+K61*0.1</f>
        <v>583</v>
      </c>
      <c r="K61" s="55">
        <f>L61-L61*$J$2%</f>
        <v>530</v>
      </c>
      <c r="L61" s="94">
        <v>530</v>
      </c>
      <c r="M61" s="93"/>
      <c r="N61"/>
      <c r="O61" s="58">
        <v>43297</v>
      </c>
      <c r="Q61" s="95" t="s">
        <v>28</v>
      </c>
    </row>
    <row r="62" spans="1:17" s="14" customFormat="1" ht="16.5" customHeight="1">
      <c r="A62" s="76"/>
      <c r="B62" s="77" t="s">
        <v>209</v>
      </c>
      <c r="C62" s="90" t="s">
        <v>210</v>
      </c>
      <c r="D62" s="119" t="s">
        <v>211</v>
      </c>
      <c r="E62" s="92">
        <v>2016</v>
      </c>
      <c r="F62" s="92">
        <v>8</v>
      </c>
      <c r="G62" s="118" t="s">
        <v>212</v>
      </c>
      <c r="H62"/>
      <c r="I62" s="93" t="s">
        <v>71</v>
      </c>
      <c r="J62" s="54">
        <f>K62+K62*0.1</f>
        <v>880</v>
      </c>
      <c r="K62" s="55">
        <f>L62-L62*$J$2%</f>
        <v>800</v>
      </c>
      <c r="L62" s="94">
        <v>800</v>
      </c>
      <c r="M62" s="93"/>
      <c r="N62"/>
      <c r="Q62" s="95" t="s">
        <v>28</v>
      </c>
    </row>
    <row r="63" spans="1:17" s="14" customFormat="1" ht="15.75" customHeight="1">
      <c r="A63" s="10"/>
      <c r="B63" s="110" t="s">
        <v>213</v>
      </c>
      <c r="C63" s="111" t="s">
        <v>214</v>
      </c>
      <c r="D63" s="135" t="s">
        <v>215</v>
      </c>
      <c r="E63" s="136">
        <v>2005</v>
      </c>
      <c r="F63" s="107">
        <v>16</v>
      </c>
      <c r="G63" s="81" t="s">
        <v>216</v>
      </c>
      <c r="H63"/>
      <c r="I63" s="93" t="s">
        <v>71</v>
      </c>
      <c r="J63" s="54">
        <f>K63+K63*0.1</f>
        <v>341</v>
      </c>
      <c r="K63" s="55">
        <f>L63-L63*$J$2%</f>
        <v>310</v>
      </c>
      <c r="L63" s="94">
        <v>310</v>
      </c>
      <c r="M63" s="93"/>
      <c r="N63"/>
      <c r="Q63" s="113" t="s">
        <v>28</v>
      </c>
    </row>
    <row r="64" spans="1:17" s="14" customFormat="1" ht="15.75" customHeight="1">
      <c r="A64" s="76"/>
      <c r="B64" s="137" t="s">
        <v>217</v>
      </c>
      <c r="C64" s="90" t="s">
        <v>218</v>
      </c>
      <c r="D64" s="119" t="s">
        <v>219</v>
      </c>
      <c r="E64" s="107">
        <v>2010</v>
      </c>
      <c r="F64" s="92">
        <v>8</v>
      </c>
      <c r="G64" s="140" t="s">
        <v>220</v>
      </c>
      <c r="H64"/>
      <c r="I64" s="141"/>
      <c r="J64" s="54">
        <f>K64+K64*0.1</f>
        <v>858</v>
      </c>
      <c r="K64" s="55">
        <f>L64-L64*$J$2%</f>
        <v>780</v>
      </c>
      <c r="L64" s="94">
        <v>780</v>
      </c>
      <c r="M64" s="93"/>
      <c r="N64"/>
      <c r="Q64" s="95" t="s">
        <v>28</v>
      </c>
    </row>
    <row r="65" spans="1:17" s="14" customFormat="1" ht="19.5" customHeight="1">
      <c r="A65" s="10"/>
      <c r="B65" s="77" t="s">
        <v>221</v>
      </c>
      <c r="C65" s="90" t="s">
        <v>222</v>
      </c>
      <c r="D65" s="119" t="s">
        <v>223</v>
      </c>
      <c r="E65" s="92">
        <v>2015</v>
      </c>
      <c r="F65" s="92">
        <v>8</v>
      </c>
      <c r="G65" s="118" t="s">
        <v>171</v>
      </c>
      <c r="H65"/>
      <c r="I65" s="93" t="s">
        <v>71</v>
      </c>
      <c r="J65" s="54">
        <f>K65+K65*0.1</f>
        <v>616</v>
      </c>
      <c r="K65" s="55">
        <f>L65-L65*$J$2%</f>
        <v>560</v>
      </c>
      <c r="L65" s="94">
        <v>560</v>
      </c>
      <c r="M65" s="93"/>
      <c r="N65"/>
      <c r="O65" s="142"/>
      <c r="P65" s="142"/>
      <c r="Q65" s="95" t="s">
        <v>28</v>
      </c>
    </row>
    <row r="66" spans="1:17" s="14" customFormat="1" ht="15.75" customHeight="1">
      <c r="A66" s="89"/>
      <c r="B66" s="110" t="s">
        <v>224</v>
      </c>
      <c r="C66" s="111" t="s">
        <v>225</v>
      </c>
      <c r="D66" s="112" t="s">
        <v>226</v>
      </c>
      <c r="E66" s="107">
        <v>2001</v>
      </c>
      <c r="F66" s="107">
        <v>16</v>
      </c>
      <c r="G66" s="81" t="s">
        <v>227</v>
      </c>
      <c r="H66"/>
      <c r="I66" s="93" t="s">
        <v>71</v>
      </c>
      <c r="J66" s="54">
        <f>K66+K66*0.1</f>
        <v>198</v>
      </c>
      <c r="K66" s="55">
        <f>L66-L66*$J$2%</f>
        <v>180</v>
      </c>
      <c r="L66" s="94">
        <v>180</v>
      </c>
      <c r="M66" s="93"/>
      <c r="N66"/>
      <c r="Q66" s="113" t="s">
        <v>28</v>
      </c>
    </row>
    <row r="67" spans="1:17" s="14" customFormat="1" ht="15.75" customHeight="1">
      <c r="A67" s="76"/>
      <c r="B67" s="110" t="s">
        <v>228</v>
      </c>
      <c r="C67" s="111" t="s">
        <v>229</v>
      </c>
      <c r="D67" s="112" t="s">
        <v>230</v>
      </c>
      <c r="E67" s="107">
        <v>2004</v>
      </c>
      <c r="F67" s="107">
        <v>24</v>
      </c>
      <c r="G67" s="81" t="s">
        <v>231</v>
      </c>
      <c r="H67"/>
      <c r="I67" s="93" t="s">
        <v>71</v>
      </c>
      <c r="J67" s="54">
        <f>K67+K67*0.1</f>
        <v>250.8</v>
      </c>
      <c r="K67" s="55">
        <f>L67-L67*$J$2%</f>
        <v>228</v>
      </c>
      <c r="L67" s="94">
        <v>228</v>
      </c>
      <c r="M67" s="93"/>
      <c r="N67"/>
      <c r="Q67" s="113" t="s">
        <v>28</v>
      </c>
    </row>
    <row r="68" spans="1:17" s="14" customFormat="1" ht="18.75" customHeight="1">
      <c r="A68" s="76"/>
      <c r="B68" s="110" t="s">
        <v>232</v>
      </c>
      <c r="C68" s="139" t="s">
        <v>233</v>
      </c>
      <c r="D68" s="91" t="s">
        <v>234</v>
      </c>
      <c r="E68" s="92">
        <v>2008</v>
      </c>
      <c r="F68" s="92">
        <v>5</v>
      </c>
      <c r="G68" s="118" t="s">
        <v>235</v>
      </c>
      <c r="H68"/>
      <c r="I68" s="93" t="s">
        <v>39</v>
      </c>
      <c r="J68" s="54">
        <f>K68+K68*0.1</f>
        <v>699.6</v>
      </c>
      <c r="K68" s="55">
        <f>L68-L68*$J$2%</f>
        <v>636</v>
      </c>
      <c r="L68" s="94">
        <v>636</v>
      </c>
      <c r="M68" s="93"/>
      <c r="N68"/>
      <c r="Q68" s="113" t="s">
        <v>28</v>
      </c>
    </row>
    <row r="69" spans="1:17" s="142" customFormat="1" ht="16.5" customHeight="1">
      <c r="A69" s="1"/>
      <c r="B69" s="110" t="s">
        <v>236</v>
      </c>
      <c r="C69" s="111" t="s">
        <v>237</v>
      </c>
      <c r="D69" s="112" t="s">
        <v>238</v>
      </c>
      <c r="E69" s="107">
        <v>2016</v>
      </c>
      <c r="F69" s="107">
        <v>8</v>
      </c>
      <c r="G69" s="81" t="s">
        <v>239</v>
      </c>
      <c r="H69"/>
      <c r="I69" s="93" t="s">
        <v>71</v>
      </c>
      <c r="J69" s="54">
        <f>K69+K69*0.1</f>
        <v>825</v>
      </c>
      <c r="K69" s="55">
        <f>L69-L69*$J$2%</f>
        <v>750</v>
      </c>
      <c r="L69" s="94">
        <v>750</v>
      </c>
      <c r="M69" s="93"/>
      <c r="N69" s="57"/>
      <c r="O69" s="58">
        <v>42571</v>
      </c>
      <c r="P69" s="14"/>
      <c r="Q69" s="113" t="s">
        <v>28</v>
      </c>
    </row>
    <row r="70" spans="1:17" s="14" customFormat="1" ht="15.75" customHeight="1">
      <c r="A70" s="76"/>
      <c r="B70" s="110" t="s">
        <v>240</v>
      </c>
      <c r="C70" s="111" t="s">
        <v>241</v>
      </c>
      <c r="D70" s="112" t="s">
        <v>242</v>
      </c>
      <c r="E70" s="107">
        <v>2006</v>
      </c>
      <c r="F70" s="107">
        <v>12</v>
      </c>
      <c r="G70" s="118" t="s">
        <v>243</v>
      </c>
      <c r="H70"/>
      <c r="I70" s="93" t="s">
        <v>71</v>
      </c>
      <c r="J70" s="54">
        <f>K70+K70*0.1</f>
        <v>264</v>
      </c>
      <c r="K70" s="55">
        <f>L70-L70*$J$2%</f>
        <v>240</v>
      </c>
      <c r="L70" s="94">
        <v>240</v>
      </c>
      <c r="M70" s="93"/>
      <c r="N70"/>
      <c r="Q70" s="113" t="s">
        <v>28</v>
      </c>
    </row>
    <row r="71" spans="1:17" s="14" customFormat="1" ht="15.75" customHeight="1">
      <c r="A71" s="76"/>
      <c r="B71" s="137" t="s">
        <v>244</v>
      </c>
      <c r="C71" s="90" t="s">
        <v>245</v>
      </c>
      <c r="D71" s="119" t="s">
        <v>246</v>
      </c>
      <c r="E71" s="92">
        <v>2009</v>
      </c>
      <c r="F71" s="92">
        <v>10</v>
      </c>
      <c r="G71" s="118" t="s">
        <v>247</v>
      </c>
      <c r="H71"/>
      <c r="I71" s="92"/>
      <c r="J71" s="54">
        <f>K71+K71*0.1</f>
        <v>475.2</v>
      </c>
      <c r="K71" s="55">
        <f>L71-L71*$J$2%</f>
        <v>432</v>
      </c>
      <c r="L71" s="94">
        <v>432</v>
      </c>
      <c r="M71" s="93"/>
      <c r="N71"/>
      <c r="Q71" s="95" t="s">
        <v>28</v>
      </c>
    </row>
    <row r="72" spans="1:17" s="144" customFormat="1" ht="15.75" customHeight="1">
      <c r="A72" s="10"/>
      <c r="B72" s="90" t="s">
        <v>248</v>
      </c>
      <c r="C72" s="90" t="s">
        <v>249</v>
      </c>
      <c r="D72" s="90" t="s">
        <v>250</v>
      </c>
      <c r="E72" s="143">
        <v>2010</v>
      </c>
      <c r="F72" s="143">
        <v>6</v>
      </c>
      <c r="G72" s="90" t="s">
        <v>251</v>
      </c>
      <c r="H72"/>
      <c r="I72" s="90"/>
      <c r="J72" s="54">
        <f>K72+K72*0.1</f>
        <v>871.2</v>
      </c>
      <c r="K72" s="55">
        <f>L72-L72*$J$2%</f>
        <v>792</v>
      </c>
      <c r="L72" s="94">
        <v>792</v>
      </c>
      <c r="M72" s="90"/>
      <c r="N72"/>
      <c r="O72" s="14"/>
      <c r="P72" s="14"/>
      <c r="Q72" s="90" t="s">
        <v>28</v>
      </c>
    </row>
    <row r="73" spans="1:17" s="14" customFormat="1" ht="16.5" customHeight="1">
      <c r="A73" s="10"/>
      <c r="B73" s="137" t="s">
        <v>252</v>
      </c>
      <c r="C73" s="90" t="s">
        <v>253</v>
      </c>
      <c r="D73" s="119" t="s">
        <v>254</v>
      </c>
      <c r="E73" s="92">
        <v>2014</v>
      </c>
      <c r="F73" s="92">
        <v>16</v>
      </c>
      <c r="G73" s="118" t="s">
        <v>255</v>
      </c>
      <c r="H73"/>
      <c r="I73" s="93" t="s">
        <v>71</v>
      </c>
      <c r="J73" s="54">
        <f>K73+K73*0.1</f>
        <v>341</v>
      </c>
      <c r="K73" s="55">
        <f>L73-L73*$J$2%</f>
        <v>310</v>
      </c>
      <c r="L73" s="94">
        <v>310</v>
      </c>
      <c r="M73" s="93"/>
      <c r="N73"/>
      <c r="Q73" s="95" t="s">
        <v>28</v>
      </c>
    </row>
    <row r="74" spans="1:17" s="14" customFormat="1" ht="15.75" customHeight="1">
      <c r="A74" s="10"/>
      <c r="B74" s="77" t="s">
        <v>256</v>
      </c>
      <c r="C74" s="90" t="s">
        <v>253</v>
      </c>
      <c r="D74" s="119" t="s">
        <v>257</v>
      </c>
      <c r="E74" s="92">
        <v>2013</v>
      </c>
      <c r="F74" s="92">
        <v>16</v>
      </c>
      <c r="G74" s="118" t="s">
        <v>258</v>
      </c>
      <c r="H74"/>
      <c r="I74" s="93" t="s">
        <v>71</v>
      </c>
      <c r="J74" s="54">
        <f>K74+K74*0.1</f>
        <v>693</v>
      </c>
      <c r="K74" s="55">
        <f>L74-L74*$J$2%</f>
        <v>630</v>
      </c>
      <c r="L74" s="94">
        <v>630</v>
      </c>
      <c r="M74" s="93"/>
      <c r="N74"/>
      <c r="Q74" s="95" t="s">
        <v>28</v>
      </c>
    </row>
    <row r="75" spans="1:17" s="14" customFormat="1" ht="15.75" customHeight="1">
      <c r="A75" s="10"/>
      <c r="B75" s="110" t="s">
        <v>259</v>
      </c>
      <c r="C75" s="111" t="s">
        <v>253</v>
      </c>
      <c r="D75" s="112" t="s">
        <v>260</v>
      </c>
      <c r="E75" s="107">
        <v>2007</v>
      </c>
      <c r="F75" s="107">
        <v>18</v>
      </c>
      <c r="G75" s="81" t="s">
        <v>131</v>
      </c>
      <c r="H75"/>
      <c r="I75" s="93" t="s">
        <v>71</v>
      </c>
      <c r="J75" s="54">
        <f>K75+K75*0.1</f>
        <v>506</v>
      </c>
      <c r="K75" s="55">
        <f>L75-L75*$J$2%</f>
        <v>460</v>
      </c>
      <c r="L75" s="94">
        <v>460</v>
      </c>
      <c r="M75" s="93"/>
      <c r="N75"/>
      <c r="Q75" s="113" t="s">
        <v>28</v>
      </c>
    </row>
    <row r="76" spans="1:17" s="14" customFormat="1" ht="18.75" customHeight="1">
      <c r="A76" s="76"/>
      <c r="B76" s="77" t="s">
        <v>261</v>
      </c>
      <c r="C76" s="90" t="s">
        <v>262</v>
      </c>
      <c r="D76" s="91" t="s">
        <v>215</v>
      </c>
      <c r="E76" s="92">
        <v>2016</v>
      </c>
      <c r="F76" s="92">
        <v>20</v>
      </c>
      <c r="G76" s="118" t="s">
        <v>263</v>
      </c>
      <c r="H76"/>
      <c r="I76" s="93" t="s">
        <v>71</v>
      </c>
      <c r="J76" s="54">
        <f>K76+K76*0.1</f>
        <v>341</v>
      </c>
      <c r="K76" s="55">
        <f>L76-L76*$J$2%</f>
        <v>310</v>
      </c>
      <c r="L76" s="94">
        <v>310</v>
      </c>
      <c r="M76" s="93"/>
      <c r="N76"/>
      <c r="Q76" s="95" t="s">
        <v>28</v>
      </c>
    </row>
    <row r="77" spans="1:17" s="14" customFormat="1" ht="17.25" customHeight="1">
      <c r="A77" s="89"/>
      <c r="B77" s="110" t="s">
        <v>264</v>
      </c>
      <c r="C77" s="111" t="s">
        <v>265</v>
      </c>
      <c r="D77" s="112" t="s">
        <v>266</v>
      </c>
      <c r="E77" s="107">
        <v>2008</v>
      </c>
      <c r="F77" s="107">
        <v>8</v>
      </c>
      <c r="G77" s="81" t="s">
        <v>267</v>
      </c>
      <c r="H77"/>
      <c r="I77" s="93" t="s">
        <v>71</v>
      </c>
      <c r="J77" s="54">
        <f>K77+K77*0.1</f>
        <v>649</v>
      </c>
      <c r="K77" s="55">
        <f>L77-L77*$J$2%</f>
        <v>590</v>
      </c>
      <c r="L77" s="94">
        <v>590</v>
      </c>
      <c r="M77" s="93"/>
      <c r="N77"/>
      <c r="Q77" s="113" t="s">
        <v>28</v>
      </c>
    </row>
    <row r="78" spans="1:17" s="14" customFormat="1" ht="17.25" customHeight="1">
      <c r="A78" s="76"/>
      <c r="B78" s="145" t="s">
        <v>268</v>
      </c>
      <c r="C78" s="111" t="s">
        <v>265</v>
      </c>
      <c r="D78" s="112" t="s">
        <v>269</v>
      </c>
      <c r="E78" s="107">
        <v>2008</v>
      </c>
      <c r="F78" s="107">
        <v>10</v>
      </c>
      <c r="G78" s="81" t="s">
        <v>270</v>
      </c>
      <c r="H78"/>
      <c r="I78" s="93" t="s">
        <v>71</v>
      </c>
      <c r="J78" s="54">
        <f>K78+K78*0.1</f>
        <v>638</v>
      </c>
      <c r="K78" s="55">
        <f>L78-L78*$J$2%</f>
        <v>580</v>
      </c>
      <c r="L78" s="94">
        <v>580</v>
      </c>
      <c r="M78" s="93"/>
      <c r="N78"/>
      <c r="Q78" s="113" t="s">
        <v>28</v>
      </c>
    </row>
    <row r="79" spans="1:17" s="14" customFormat="1" ht="16.5" customHeight="1">
      <c r="A79" s="76"/>
      <c r="B79" s="137" t="s">
        <v>271</v>
      </c>
      <c r="C79" s="90" t="s">
        <v>272</v>
      </c>
      <c r="D79" s="119" t="s">
        <v>273</v>
      </c>
      <c r="E79" s="92">
        <v>2009</v>
      </c>
      <c r="F79" s="92">
        <v>6</v>
      </c>
      <c r="G79" s="118" t="s">
        <v>274</v>
      </c>
      <c r="H79"/>
      <c r="I79" s="92" t="s">
        <v>71</v>
      </c>
      <c r="J79" s="54">
        <f>K79+K79*0.1</f>
        <v>627</v>
      </c>
      <c r="K79" s="55">
        <f>L79-L79*$J$2%</f>
        <v>570</v>
      </c>
      <c r="L79" s="94">
        <v>570</v>
      </c>
      <c r="M79" s="93"/>
      <c r="N79"/>
      <c r="Q79" s="95" t="s">
        <v>28</v>
      </c>
    </row>
    <row r="80" spans="1:17" s="14" customFormat="1" ht="15.75" customHeight="1">
      <c r="A80" s="10"/>
      <c r="B80" s="77" t="s">
        <v>275</v>
      </c>
      <c r="C80" s="90" t="s">
        <v>276</v>
      </c>
      <c r="D80" s="119" t="s">
        <v>277</v>
      </c>
      <c r="E80" s="92">
        <v>2014</v>
      </c>
      <c r="F80" s="92">
        <v>8</v>
      </c>
      <c r="G80" s="118" t="s">
        <v>33</v>
      </c>
      <c r="H80"/>
      <c r="I80" s="93"/>
      <c r="J80" s="54">
        <f>K80+K80*0.1</f>
        <v>858</v>
      </c>
      <c r="K80" s="55">
        <f>L80-L80*$J$2%</f>
        <v>780</v>
      </c>
      <c r="L80" s="94">
        <v>780</v>
      </c>
      <c r="M80" s="93"/>
      <c r="N80"/>
      <c r="Q80" s="95" t="s">
        <v>28</v>
      </c>
    </row>
    <row r="81" spans="1:17" s="14" customFormat="1" ht="16.5" customHeight="1">
      <c r="A81" s="10"/>
      <c r="B81" s="110" t="s">
        <v>278</v>
      </c>
      <c r="C81" s="146" t="s">
        <v>279</v>
      </c>
      <c r="D81" s="91" t="s">
        <v>280</v>
      </c>
      <c r="E81" s="92">
        <v>2006</v>
      </c>
      <c r="F81" s="92">
        <v>14</v>
      </c>
      <c r="G81" s="118" t="s">
        <v>281</v>
      </c>
      <c r="H81"/>
      <c r="I81" s="92"/>
      <c r="J81" s="54">
        <f>K81+K81*0.1</f>
        <v>409.2</v>
      </c>
      <c r="K81" s="55">
        <f>L81-L81*$J$2%</f>
        <v>372</v>
      </c>
      <c r="L81" s="94">
        <v>372</v>
      </c>
      <c r="M81" s="93"/>
      <c r="N81"/>
      <c r="Q81" s="113" t="s">
        <v>28</v>
      </c>
    </row>
    <row r="82" spans="1:17" s="14" customFormat="1" ht="15.75" customHeight="1">
      <c r="A82" s="76"/>
      <c r="B82" s="77" t="s">
        <v>282</v>
      </c>
      <c r="C82" s="90" t="s">
        <v>283</v>
      </c>
      <c r="D82" s="119" t="s">
        <v>284</v>
      </c>
      <c r="E82" s="92">
        <v>2013</v>
      </c>
      <c r="F82" s="92">
        <v>4</v>
      </c>
      <c r="G82" s="118" t="s">
        <v>285</v>
      </c>
      <c r="H82"/>
      <c r="I82" s="93" t="s">
        <v>71</v>
      </c>
      <c r="J82" s="147">
        <f>K82+K82*0.1</f>
        <v>1452</v>
      </c>
      <c r="K82" s="55">
        <f>L82-L82*$J$2%</f>
        <v>1320</v>
      </c>
      <c r="L82" s="94">
        <v>1320</v>
      </c>
      <c r="M82" s="93"/>
      <c r="N82"/>
      <c r="Q82" s="95" t="s">
        <v>28</v>
      </c>
    </row>
    <row r="83" spans="1:17" s="14" customFormat="1" ht="15.75" customHeight="1">
      <c r="A83" s="10"/>
      <c r="B83" s="110" t="s">
        <v>286</v>
      </c>
      <c r="C83" s="146" t="s">
        <v>287</v>
      </c>
      <c r="D83" s="135" t="s">
        <v>288</v>
      </c>
      <c r="E83" s="92">
        <v>2006</v>
      </c>
      <c r="F83" s="92">
        <v>16</v>
      </c>
      <c r="G83" s="118" t="s">
        <v>152</v>
      </c>
      <c r="H83"/>
      <c r="I83" s="92" t="s">
        <v>71</v>
      </c>
      <c r="J83" s="54">
        <f>K83+K83*0.1</f>
        <v>316.8</v>
      </c>
      <c r="K83" s="55">
        <f>L83-L83*$J$2%</f>
        <v>288</v>
      </c>
      <c r="L83" s="94">
        <v>288</v>
      </c>
      <c r="M83" s="93"/>
      <c r="N83"/>
      <c r="Q83" s="95" t="s">
        <v>28</v>
      </c>
    </row>
    <row r="84" spans="1:17" s="14" customFormat="1" ht="17.25" customHeight="1">
      <c r="A84" s="76"/>
      <c r="B84" s="110" t="s">
        <v>289</v>
      </c>
      <c r="C84" s="146" t="s">
        <v>290</v>
      </c>
      <c r="D84" s="135" t="s">
        <v>291</v>
      </c>
      <c r="E84" s="92">
        <v>2009</v>
      </c>
      <c r="F84" s="92">
        <v>12</v>
      </c>
      <c r="G84" s="118" t="s">
        <v>292</v>
      </c>
      <c r="H84"/>
      <c r="I84" s="92"/>
      <c r="J84" s="54">
        <f>K84+K84*0.1</f>
        <v>297</v>
      </c>
      <c r="K84" s="55">
        <f>L84-L84*$J$2%</f>
        <v>270</v>
      </c>
      <c r="L84" s="94">
        <v>270</v>
      </c>
      <c r="M84" s="93"/>
      <c r="N84"/>
      <c r="Q84" s="113" t="s">
        <v>193</v>
      </c>
    </row>
    <row r="85" spans="1:17" s="14" customFormat="1" ht="16.5" customHeight="1">
      <c r="A85" s="76"/>
      <c r="B85" s="110" t="s">
        <v>293</v>
      </c>
      <c r="C85" s="146" t="s">
        <v>290</v>
      </c>
      <c r="D85" s="135" t="s">
        <v>294</v>
      </c>
      <c r="E85" s="92">
        <v>2009</v>
      </c>
      <c r="F85" s="92">
        <v>12</v>
      </c>
      <c r="G85" s="118" t="s">
        <v>295</v>
      </c>
      <c r="H85"/>
      <c r="I85" s="92"/>
      <c r="J85" s="54">
        <f>K85+K85*0.1</f>
        <v>297</v>
      </c>
      <c r="K85" s="55">
        <f>L85-L85*$J$2%</f>
        <v>270</v>
      </c>
      <c r="L85" s="94">
        <v>270</v>
      </c>
      <c r="M85" s="93"/>
      <c r="N85"/>
      <c r="Q85" s="113" t="s">
        <v>193</v>
      </c>
    </row>
    <row r="86" spans="1:17" s="14" customFormat="1" ht="12.75">
      <c r="A86" s="76"/>
      <c r="B86" s="77" t="s">
        <v>296</v>
      </c>
      <c r="C86" s="90" t="s">
        <v>297</v>
      </c>
      <c r="D86" s="119" t="s">
        <v>298</v>
      </c>
      <c r="E86" s="92">
        <v>2013</v>
      </c>
      <c r="F86" s="92">
        <v>28</v>
      </c>
      <c r="G86" s="118" t="s">
        <v>299</v>
      </c>
      <c r="H86"/>
      <c r="I86" s="148"/>
      <c r="J86" s="54">
        <f>K86+K86*0.1</f>
        <v>330</v>
      </c>
      <c r="K86" s="55">
        <f>L86-L86*$J$2%</f>
        <v>300</v>
      </c>
      <c r="L86" s="94">
        <v>300</v>
      </c>
      <c r="M86" s="93"/>
      <c r="N86"/>
      <c r="Q86" s="95" t="s">
        <v>28</v>
      </c>
    </row>
    <row r="87" spans="1:17" s="14" customFormat="1" ht="16.5" customHeight="1">
      <c r="A87" s="10"/>
      <c r="B87" s="110" t="s">
        <v>300</v>
      </c>
      <c r="C87" s="111" t="s">
        <v>297</v>
      </c>
      <c r="D87" s="112" t="s">
        <v>301</v>
      </c>
      <c r="E87" s="107">
        <v>2007</v>
      </c>
      <c r="F87" s="107">
        <v>8</v>
      </c>
      <c r="G87" s="81" t="s">
        <v>292</v>
      </c>
      <c r="H87"/>
      <c r="I87" s="93"/>
      <c r="J87" s="54">
        <f>K87+K87*0.1</f>
        <v>422.4</v>
      </c>
      <c r="K87" s="55">
        <f>L87-L87*$J$2%</f>
        <v>384</v>
      </c>
      <c r="L87" s="94">
        <v>384</v>
      </c>
      <c r="M87" s="93"/>
      <c r="N87"/>
      <c r="Q87" s="95" t="s">
        <v>28</v>
      </c>
    </row>
    <row r="88" spans="1:17" s="14" customFormat="1" ht="15.75" customHeight="1">
      <c r="A88" s="76"/>
      <c r="B88" s="137" t="s">
        <v>302</v>
      </c>
      <c r="C88" s="149" t="s">
        <v>303</v>
      </c>
      <c r="D88" s="119" t="s">
        <v>304</v>
      </c>
      <c r="E88" s="107">
        <v>2011</v>
      </c>
      <c r="F88" s="107">
        <v>14</v>
      </c>
      <c r="G88" s="140" t="s">
        <v>305</v>
      </c>
      <c r="H88"/>
      <c r="I88" s="107" t="s">
        <v>71</v>
      </c>
      <c r="J88" s="54">
        <f>K88+K88*0.1</f>
        <v>693</v>
      </c>
      <c r="K88" s="55">
        <f>L88-L88*$J$2%</f>
        <v>630</v>
      </c>
      <c r="L88" s="150">
        <v>630</v>
      </c>
      <c r="M88" s="151"/>
      <c r="N88"/>
      <c r="Q88" s="95" t="s">
        <v>28</v>
      </c>
    </row>
    <row r="89" spans="1:17" s="14" customFormat="1" ht="15.75" customHeight="1">
      <c r="A89" s="10"/>
      <c r="B89" s="137" t="s">
        <v>306</v>
      </c>
      <c r="C89" s="90" t="s">
        <v>68</v>
      </c>
      <c r="D89" s="119" t="s">
        <v>307</v>
      </c>
      <c r="E89" s="92">
        <v>2012</v>
      </c>
      <c r="F89" s="92">
        <v>16</v>
      </c>
      <c r="G89" s="118" t="s">
        <v>119</v>
      </c>
      <c r="H89"/>
      <c r="I89" s="148"/>
      <c r="J89" s="54">
        <f>K89+K89*0.1</f>
        <v>488.4</v>
      </c>
      <c r="K89" s="55">
        <f>L89-L89*$J$2%</f>
        <v>444</v>
      </c>
      <c r="L89" s="94">
        <v>444</v>
      </c>
      <c r="M89" s="93"/>
      <c r="N89"/>
      <c r="O89" s="152"/>
      <c r="P89" s="152"/>
      <c r="Q89" s="113" t="s">
        <v>308</v>
      </c>
    </row>
    <row r="90" spans="1:17" s="14" customFormat="1" ht="15.75" customHeight="1">
      <c r="A90" s="10"/>
      <c r="B90" s="137" t="s">
        <v>67</v>
      </c>
      <c r="C90" s="90" t="s">
        <v>68</v>
      </c>
      <c r="D90" s="91" t="s">
        <v>69</v>
      </c>
      <c r="E90" s="92">
        <v>2018</v>
      </c>
      <c r="F90" s="92">
        <v>16</v>
      </c>
      <c r="G90" s="118" t="s">
        <v>70</v>
      </c>
      <c r="H90"/>
      <c r="I90" s="93" t="s">
        <v>309</v>
      </c>
      <c r="J90" s="54">
        <f>K90+K90*0.1</f>
        <v>550</v>
      </c>
      <c r="K90" s="55">
        <f>L90-L90*$J$2%</f>
        <v>500</v>
      </c>
      <c r="L90" s="94">
        <v>500</v>
      </c>
      <c r="M90" s="93"/>
      <c r="N90"/>
      <c r="O90" s="58">
        <v>43285</v>
      </c>
      <c r="P90" s="152"/>
      <c r="Q90" s="113" t="s">
        <v>308</v>
      </c>
    </row>
    <row r="91" spans="1:17" s="14" customFormat="1" ht="16.5" customHeight="1">
      <c r="A91" s="10"/>
      <c r="B91" s="145" t="s">
        <v>310</v>
      </c>
      <c r="C91" s="111" t="s">
        <v>311</v>
      </c>
      <c r="D91" s="112" t="s">
        <v>312</v>
      </c>
      <c r="E91" s="107">
        <v>2005</v>
      </c>
      <c r="F91" s="107">
        <v>10</v>
      </c>
      <c r="G91" s="81" t="s">
        <v>313</v>
      </c>
      <c r="H91"/>
      <c r="I91" s="93"/>
      <c r="J91" s="54">
        <f>K91+K91*0.1</f>
        <v>572</v>
      </c>
      <c r="K91" s="55">
        <f>L91-L91*$J$2%</f>
        <v>520</v>
      </c>
      <c r="L91" s="94">
        <v>520</v>
      </c>
      <c r="M91" s="93"/>
      <c r="N91"/>
      <c r="Q91" s="95" t="s">
        <v>28</v>
      </c>
    </row>
    <row r="92" spans="1:17" s="14" customFormat="1" ht="15.75" customHeight="1">
      <c r="A92" s="76"/>
      <c r="B92" s="145" t="s">
        <v>314</v>
      </c>
      <c r="C92" s="111" t="s">
        <v>68</v>
      </c>
      <c r="D92" s="112" t="s">
        <v>315</v>
      </c>
      <c r="E92" s="107">
        <v>2003</v>
      </c>
      <c r="F92" s="107">
        <v>10</v>
      </c>
      <c r="G92" s="81" t="s">
        <v>316</v>
      </c>
      <c r="H92"/>
      <c r="I92" s="107" t="s">
        <v>71</v>
      </c>
      <c r="J92" s="54">
        <f>K92+K92*0.1</f>
        <v>385</v>
      </c>
      <c r="K92" s="55">
        <f>L92-L92*$J$2%</f>
        <v>350</v>
      </c>
      <c r="L92" s="94">
        <v>350</v>
      </c>
      <c r="M92" s="93"/>
      <c r="N92"/>
      <c r="Q92" s="95" t="s">
        <v>28</v>
      </c>
    </row>
    <row r="93" spans="1:17" s="14" customFormat="1" ht="18.75" customHeight="1">
      <c r="A93" s="76"/>
      <c r="B93" s="145" t="s">
        <v>314</v>
      </c>
      <c r="C93" s="111" t="s">
        <v>68</v>
      </c>
      <c r="D93" s="112" t="s">
        <v>317</v>
      </c>
      <c r="E93" s="107">
        <v>2004</v>
      </c>
      <c r="F93" s="107">
        <v>8</v>
      </c>
      <c r="G93" s="81" t="s">
        <v>316</v>
      </c>
      <c r="H93"/>
      <c r="I93" s="107" t="s">
        <v>71</v>
      </c>
      <c r="J93" s="54">
        <f>K93+K93*0.1</f>
        <v>462</v>
      </c>
      <c r="K93" s="55">
        <f>L93-L93*$J$2%</f>
        <v>420</v>
      </c>
      <c r="L93" s="94">
        <v>420</v>
      </c>
      <c r="M93" s="93"/>
      <c r="N93"/>
      <c r="Q93" s="95" t="s">
        <v>28</v>
      </c>
    </row>
    <row r="94" spans="1:17" s="152" customFormat="1" ht="16.5" customHeight="1">
      <c r="A94" s="76"/>
      <c r="B94" s="110" t="s">
        <v>318</v>
      </c>
      <c r="C94" s="139" t="s">
        <v>319</v>
      </c>
      <c r="D94" s="153" t="s">
        <v>320</v>
      </c>
      <c r="E94" s="154">
        <v>2007</v>
      </c>
      <c r="F94" s="107">
        <v>8</v>
      </c>
      <c r="G94" s="81" t="s">
        <v>321</v>
      </c>
      <c r="H94"/>
      <c r="I94" s="93"/>
      <c r="J94" s="54">
        <f>K94+K94*0.1</f>
        <v>407</v>
      </c>
      <c r="K94" s="55">
        <f>L94-L94*$J$2%</f>
        <v>370</v>
      </c>
      <c r="L94" s="94">
        <v>370</v>
      </c>
      <c r="M94" s="93"/>
      <c r="N94"/>
      <c r="O94" s="14"/>
      <c r="P94" s="14"/>
      <c r="Q94" s="113" t="s">
        <v>322</v>
      </c>
    </row>
    <row r="95" spans="1:17" s="14" customFormat="1" ht="16.5" customHeight="1">
      <c r="A95" s="76"/>
      <c r="B95" s="110" t="s">
        <v>323</v>
      </c>
      <c r="C95" s="111" t="s">
        <v>324</v>
      </c>
      <c r="D95" s="112" t="s">
        <v>325</v>
      </c>
      <c r="E95" s="107">
        <v>2007</v>
      </c>
      <c r="F95" s="107">
        <v>8</v>
      </c>
      <c r="G95" s="81" t="s">
        <v>326</v>
      </c>
      <c r="H95"/>
      <c r="I95" s="93"/>
      <c r="J95" s="54">
        <f>K95+K95*0.1</f>
        <v>759</v>
      </c>
      <c r="K95" s="55">
        <f>L95-L95*$J$2%</f>
        <v>690</v>
      </c>
      <c r="L95" s="94">
        <v>690</v>
      </c>
      <c r="M95" s="93"/>
      <c r="N95"/>
      <c r="Q95" s="113" t="s">
        <v>28</v>
      </c>
    </row>
    <row r="96" spans="1:17" s="14" customFormat="1" ht="15.75" customHeight="1">
      <c r="A96" s="76"/>
      <c r="B96" s="110" t="s">
        <v>327</v>
      </c>
      <c r="C96" s="111" t="s">
        <v>328</v>
      </c>
      <c r="D96" s="112" t="s">
        <v>329</v>
      </c>
      <c r="E96" s="107">
        <v>2016</v>
      </c>
      <c r="F96" s="107">
        <v>8</v>
      </c>
      <c r="G96" s="81" t="s">
        <v>239</v>
      </c>
      <c r="H96"/>
      <c r="I96" s="93"/>
      <c r="J96" s="54">
        <f>K96+K96*0.1</f>
        <v>935</v>
      </c>
      <c r="K96" s="55">
        <f>L96-L96*$J$2%</f>
        <v>850</v>
      </c>
      <c r="L96" s="94">
        <v>850</v>
      </c>
      <c r="M96" s="93"/>
      <c r="N96"/>
      <c r="Q96" s="113" t="s">
        <v>28</v>
      </c>
    </row>
    <row r="97" spans="1:17" s="14" customFormat="1" ht="15.75" customHeight="1">
      <c r="A97" s="76"/>
      <c r="B97" s="137" t="s">
        <v>330</v>
      </c>
      <c r="C97" s="90" t="s">
        <v>331</v>
      </c>
      <c r="D97" s="119" t="s">
        <v>332</v>
      </c>
      <c r="E97" s="92">
        <v>2009</v>
      </c>
      <c r="F97" s="92">
        <v>14</v>
      </c>
      <c r="G97" s="118" t="s">
        <v>62</v>
      </c>
      <c r="H97"/>
      <c r="I97" s="93" t="s">
        <v>71</v>
      </c>
      <c r="J97" s="54">
        <f>K97+K97*0.1</f>
        <v>620.4</v>
      </c>
      <c r="K97" s="55">
        <f>L97-L97*$J$2%</f>
        <v>564</v>
      </c>
      <c r="L97" s="94">
        <v>564</v>
      </c>
      <c r="M97" s="93"/>
      <c r="N97"/>
      <c r="Q97" s="95" t="s">
        <v>28</v>
      </c>
    </row>
    <row r="98" spans="1:17" s="14" customFormat="1" ht="15.75" customHeight="1">
      <c r="A98" s="10"/>
      <c r="B98" s="110" t="s">
        <v>333</v>
      </c>
      <c r="C98" s="111" t="s">
        <v>334</v>
      </c>
      <c r="D98" s="112" t="s">
        <v>335</v>
      </c>
      <c r="E98" s="107">
        <v>2012</v>
      </c>
      <c r="F98" s="107">
        <v>8</v>
      </c>
      <c r="G98" s="81" t="s">
        <v>336</v>
      </c>
      <c r="H98"/>
      <c r="I98" s="117"/>
      <c r="J98" s="147">
        <f>K98+K98*0.1</f>
        <v>1029.6</v>
      </c>
      <c r="K98" s="55">
        <f>L98-L98*$J$2%</f>
        <v>936</v>
      </c>
      <c r="L98" s="94">
        <v>936</v>
      </c>
      <c r="M98" s="93"/>
      <c r="N98"/>
      <c r="Q98" s="113" t="s">
        <v>28</v>
      </c>
    </row>
    <row r="99" spans="1:17" s="14" customFormat="1" ht="15.75" customHeight="1">
      <c r="A99" s="76"/>
      <c r="B99" s="155" t="s">
        <v>337</v>
      </c>
      <c r="C99" s="146" t="s">
        <v>338</v>
      </c>
      <c r="D99" s="135" t="s">
        <v>339</v>
      </c>
      <c r="E99" s="92">
        <v>2006</v>
      </c>
      <c r="F99" s="92">
        <v>16</v>
      </c>
      <c r="G99" s="118" t="s">
        <v>58</v>
      </c>
      <c r="H99"/>
      <c r="I99" s="92" t="s">
        <v>71</v>
      </c>
      <c r="J99" s="54">
        <f>K99+K99*0.1</f>
        <v>422.4</v>
      </c>
      <c r="K99" s="55">
        <f>L99-L99*$J$2%</f>
        <v>384</v>
      </c>
      <c r="L99" s="94">
        <v>384</v>
      </c>
      <c r="M99" s="93"/>
      <c r="N99"/>
      <c r="Q99" s="113" t="s">
        <v>28</v>
      </c>
    </row>
    <row r="100" spans="1:17" s="14" customFormat="1" ht="15.75" customHeight="1">
      <c r="A100" s="76"/>
      <c r="B100" s="110" t="s">
        <v>340</v>
      </c>
      <c r="C100" s="111" t="s">
        <v>341</v>
      </c>
      <c r="D100" s="112" t="s">
        <v>342</v>
      </c>
      <c r="E100" s="107">
        <v>2008</v>
      </c>
      <c r="F100" s="107">
        <v>14</v>
      </c>
      <c r="G100" s="81" t="s">
        <v>343</v>
      </c>
      <c r="H100"/>
      <c r="I100" s="93" t="s">
        <v>71</v>
      </c>
      <c r="J100" s="54">
        <f>K100+K100*0.1</f>
        <v>409.2</v>
      </c>
      <c r="K100" s="55">
        <f>L100-L100*$J$2%</f>
        <v>372</v>
      </c>
      <c r="L100" s="94">
        <v>372</v>
      </c>
      <c r="M100" s="93"/>
      <c r="N100"/>
      <c r="Q100" s="113" t="s">
        <v>28</v>
      </c>
    </row>
    <row r="101" spans="1:17" s="14" customFormat="1" ht="15.75" customHeight="1">
      <c r="A101" s="76"/>
      <c r="B101" s="110" t="s">
        <v>344</v>
      </c>
      <c r="C101" s="111" t="s">
        <v>345</v>
      </c>
      <c r="D101" s="112" t="s">
        <v>346</v>
      </c>
      <c r="E101" s="107">
        <v>2014</v>
      </c>
      <c r="F101" s="92">
        <v>16</v>
      </c>
      <c r="G101" s="118" t="s">
        <v>347</v>
      </c>
      <c r="H101"/>
      <c r="I101" s="93" t="s">
        <v>71</v>
      </c>
      <c r="J101" s="54">
        <f>K101+K101*0.1</f>
        <v>462</v>
      </c>
      <c r="K101" s="55">
        <f>L101-L101*$J$2%</f>
        <v>420</v>
      </c>
      <c r="L101" s="94">
        <v>420</v>
      </c>
      <c r="M101" s="93"/>
      <c r="N101"/>
      <c r="Q101" s="113" t="s">
        <v>28</v>
      </c>
    </row>
    <row r="102" spans="1:17" s="14" customFormat="1" ht="16.5" customHeight="1">
      <c r="A102" s="76"/>
      <c r="B102" s="110" t="s">
        <v>348</v>
      </c>
      <c r="C102" s="111" t="s">
        <v>345</v>
      </c>
      <c r="D102" s="112" t="s">
        <v>349</v>
      </c>
      <c r="E102" s="107">
        <v>2017</v>
      </c>
      <c r="F102" s="92">
        <v>16</v>
      </c>
      <c r="G102" s="118" t="s">
        <v>350</v>
      </c>
      <c r="H102"/>
      <c r="I102" s="93" t="s">
        <v>71</v>
      </c>
      <c r="J102" s="54">
        <f>K102+K102*0.1</f>
        <v>429</v>
      </c>
      <c r="K102" s="55">
        <f>L102-L102*$J$2%</f>
        <v>390</v>
      </c>
      <c r="L102" s="94">
        <v>390</v>
      </c>
      <c r="M102" s="93"/>
      <c r="N102"/>
      <c r="O102" s="58">
        <v>42845</v>
      </c>
      <c r="Q102" s="113" t="s">
        <v>28</v>
      </c>
    </row>
    <row r="103" spans="1:17" s="14" customFormat="1" ht="18" customHeight="1">
      <c r="A103" s="76"/>
      <c r="B103" s="110" t="s">
        <v>351</v>
      </c>
      <c r="C103" s="111" t="s">
        <v>345</v>
      </c>
      <c r="D103" s="112" t="s">
        <v>352</v>
      </c>
      <c r="E103" s="107">
        <v>2014</v>
      </c>
      <c r="F103" s="107">
        <v>6</v>
      </c>
      <c r="G103" s="81" t="s">
        <v>353</v>
      </c>
      <c r="H103"/>
      <c r="I103" s="93" t="s">
        <v>71</v>
      </c>
      <c r="J103" s="54">
        <f>K103+K103*0.1</f>
        <v>528</v>
      </c>
      <c r="K103" s="55">
        <f>L103-L103*$J$2%</f>
        <v>480</v>
      </c>
      <c r="L103" s="94">
        <v>480</v>
      </c>
      <c r="M103" s="93"/>
      <c r="N103"/>
      <c r="Q103" s="95" t="s">
        <v>28</v>
      </c>
    </row>
    <row r="104" spans="1:17" s="14" customFormat="1" ht="15.75" customHeight="1">
      <c r="A104" s="1"/>
      <c r="B104" s="110" t="s">
        <v>354</v>
      </c>
      <c r="C104" s="111" t="s">
        <v>345</v>
      </c>
      <c r="D104" s="112" t="s">
        <v>355</v>
      </c>
      <c r="E104" s="107">
        <v>2009</v>
      </c>
      <c r="F104" s="107">
        <v>8</v>
      </c>
      <c r="G104" s="81" t="s">
        <v>313</v>
      </c>
      <c r="H104"/>
      <c r="I104" s="93" t="s">
        <v>71</v>
      </c>
      <c r="J104" s="54">
        <f>K104+K104*0.1</f>
        <v>418</v>
      </c>
      <c r="K104" s="55">
        <f>L104-L104*$J$2%</f>
        <v>380</v>
      </c>
      <c r="L104" s="94">
        <v>380</v>
      </c>
      <c r="M104" s="93"/>
      <c r="N104"/>
      <c r="Q104" s="95" t="s">
        <v>28</v>
      </c>
    </row>
    <row r="105" spans="1:17" s="14" customFormat="1" ht="15.75" customHeight="1">
      <c r="A105" s="1"/>
      <c r="B105" s="77" t="s">
        <v>356</v>
      </c>
      <c r="C105" s="90" t="s">
        <v>357</v>
      </c>
      <c r="D105" s="119" t="s">
        <v>358</v>
      </c>
      <c r="E105" s="92">
        <v>2011</v>
      </c>
      <c r="F105" s="92">
        <v>32</v>
      </c>
      <c r="G105" s="118" t="s">
        <v>359</v>
      </c>
      <c r="H105"/>
      <c r="I105" s="93"/>
      <c r="J105" s="54">
        <f>K105+K105*0.1</f>
        <v>316.8</v>
      </c>
      <c r="K105" s="55">
        <f>L105-L105*$J$2%</f>
        <v>288</v>
      </c>
      <c r="L105" s="94">
        <v>288</v>
      </c>
      <c r="M105" s="93"/>
      <c r="N105"/>
      <c r="Q105" s="95" t="s">
        <v>28</v>
      </c>
    </row>
    <row r="106" spans="2:17" s="14" customFormat="1" ht="18" customHeight="1">
      <c r="B106" s="110" t="s">
        <v>360</v>
      </c>
      <c r="C106" s="111" t="s">
        <v>361</v>
      </c>
      <c r="D106" s="112" t="s">
        <v>362</v>
      </c>
      <c r="E106" s="107">
        <v>2008</v>
      </c>
      <c r="F106" s="107">
        <v>16</v>
      </c>
      <c r="G106" s="81" t="s">
        <v>91</v>
      </c>
      <c r="H106"/>
      <c r="I106" s="93" t="s">
        <v>71</v>
      </c>
      <c r="J106" s="54">
        <f>K106+K106*0.1</f>
        <v>448.8</v>
      </c>
      <c r="K106" s="55">
        <f>L106-L106*$J$2%</f>
        <v>408</v>
      </c>
      <c r="L106" s="94">
        <v>408</v>
      </c>
      <c r="M106" s="93"/>
      <c r="N106"/>
      <c r="Q106" s="113" t="s">
        <v>28</v>
      </c>
    </row>
    <row r="107" spans="2:17" s="14" customFormat="1" ht="18" customHeight="1">
      <c r="B107" s="110" t="s">
        <v>363</v>
      </c>
      <c r="C107" s="111" t="s">
        <v>364</v>
      </c>
      <c r="D107" s="112" t="s">
        <v>365</v>
      </c>
      <c r="E107" s="107">
        <v>2007</v>
      </c>
      <c r="F107" s="107">
        <v>14</v>
      </c>
      <c r="G107" s="81" t="s">
        <v>38</v>
      </c>
      <c r="H107"/>
      <c r="I107" s="93" t="s">
        <v>71</v>
      </c>
      <c r="J107" s="54">
        <f>K107+K107*0.1</f>
        <v>605</v>
      </c>
      <c r="K107" s="55">
        <f>L107-L107*$J$2%</f>
        <v>550</v>
      </c>
      <c r="L107" s="94">
        <v>550</v>
      </c>
      <c r="M107" s="93"/>
      <c r="N107"/>
      <c r="Q107" s="113" t="s">
        <v>28</v>
      </c>
    </row>
    <row r="108" spans="1:17" s="14" customFormat="1" ht="15.75" customHeight="1">
      <c r="A108" s="76"/>
      <c r="B108" s="77" t="s">
        <v>366</v>
      </c>
      <c r="C108" s="90" t="s">
        <v>367</v>
      </c>
      <c r="D108" s="119" t="s">
        <v>368</v>
      </c>
      <c r="E108" s="92">
        <v>2015</v>
      </c>
      <c r="F108" s="92">
        <v>14</v>
      </c>
      <c r="G108" s="118" t="s">
        <v>369</v>
      </c>
      <c r="H108"/>
      <c r="I108" s="93" t="s">
        <v>71</v>
      </c>
      <c r="J108" s="54">
        <f>K108+K108*0.1</f>
        <v>605</v>
      </c>
      <c r="K108" s="55">
        <f>L108-L108*$J$2%</f>
        <v>550</v>
      </c>
      <c r="L108" s="94">
        <v>550</v>
      </c>
      <c r="M108" s="93"/>
      <c r="N108"/>
      <c r="Q108" s="95" t="s">
        <v>28</v>
      </c>
    </row>
    <row r="109" spans="1:17" s="14" customFormat="1" ht="15.75" customHeight="1">
      <c r="A109" s="10"/>
      <c r="B109" s="77" t="s">
        <v>370</v>
      </c>
      <c r="C109" s="90" t="s">
        <v>371</v>
      </c>
      <c r="D109" s="119" t="s">
        <v>372</v>
      </c>
      <c r="E109" s="92">
        <v>2013</v>
      </c>
      <c r="F109" s="92">
        <v>12</v>
      </c>
      <c r="G109" s="118" t="s">
        <v>152</v>
      </c>
      <c r="H109"/>
      <c r="I109" s="93" t="s">
        <v>71</v>
      </c>
      <c r="J109" s="54">
        <f>K109+K109*0.1</f>
        <v>583</v>
      </c>
      <c r="K109" s="55">
        <f>L109-L109*$J$2%</f>
        <v>530</v>
      </c>
      <c r="L109" s="94">
        <v>530</v>
      </c>
      <c r="M109" s="93"/>
      <c r="N109"/>
      <c r="Q109" s="95" t="s">
        <v>28</v>
      </c>
    </row>
    <row r="110" spans="1:17" s="14" customFormat="1" ht="16.5" customHeight="1">
      <c r="A110" s="10"/>
      <c r="B110" s="137" t="s">
        <v>373</v>
      </c>
      <c r="C110" s="90" t="s">
        <v>374</v>
      </c>
      <c r="D110" s="119" t="s">
        <v>375</v>
      </c>
      <c r="E110" s="92">
        <v>2009</v>
      </c>
      <c r="F110" s="92">
        <v>14</v>
      </c>
      <c r="G110" s="118" t="s">
        <v>376</v>
      </c>
      <c r="H110"/>
      <c r="I110" s="93"/>
      <c r="J110" s="54">
        <f>K110+K110*0.1</f>
        <v>409.2</v>
      </c>
      <c r="K110" s="55">
        <f>L110-L110*$J$2%</f>
        <v>372</v>
      </c>
      <c r="L110" s="94">
        <v>372</v>
      </c>
      <c r="M110" s="93"/>
      <c r="N110"/>
      <c r="Q110" s="95" t="s">
        <v>28</v>
      </c>
    </row>
    <row r="111" spans="1:17" s="14" customFormat="1" ht="18" customHeight="1">
      <c r="A111" s="10"/>
      <c r="B111" s="77" t="s">
        <v>377</v>
      </c>
      <c r="C111" s="90" t="s">
        <v>378</v>
      </c>
      <c r="D111" s="119" t="s">
        <v>379</v>
      </c>
      <c r="E111" s="92">
        <v>2011</v>
      </c>
      <c r="F111" s="92">
        <v>10</v>
      </c>
      <c r="G111" s="118" t="s">
        <v>380</v>
      </c>
      <c r="H111"/>
      <c r="I111" s="93" t="s">
        <v>71</v>
      </c>
      <c r="J111" s="54">
        <f>K111+K111*0.1</f>
        <v>797.5</v>
      </c>
      <c r="K111" s="55">
        <f>L111-L111*$J$2%</f>
        <v>725</v>
      </c>
      <c r="L111" s="94">
        <v>725</v>
      </c>
      <c r="M111" s="93"/>
      <c r="N111"/>
      <c r="Q111" s="95" t="s">
        <v>28</v>
      </c>
    </row>
    <row r="112" spans="1:17" s="14" customFormat="1" ht="15.75" customHeight="1">
      <c r="A112" s="10"/>
      <c r="B112" s="110" t="s">
        <v>381</v>
      </c>
      <c r="C112" s="111" t="s">
        <v>382</v>
      </c>
      <c r="D112" s="112" t="s">
        <v>383</v>
      </c>
      <c r="E112" s="107">
        <v>2006</v>
      </c>
      <c r="F112" s="107">
        <v>18</v>
      </c>
      <c r="G112" s="81" t="s">
        <v>231</v>
      </c>
      <c r="H112"/>
      <c r="I112" s="93"/>
      <c r="J112" s="54">
        <f>K112+K112*0.1</f>
        <v>316.8</v>
      </c>
      <c r="K112" s="55">
        <f>L112-L112*$J$2%</f>
        <v>288</v>
      </c>
      <c r="L112" s="94">
        <v>288</v>
      </c>
      <c r="M112" s="93"/>
      <c r="N112"/>
      <c r="Q112" s="113" t="s">
        <v>384</v>
      </c>
    </row>
    <row r="113" spans="1:17" s="14" customFormat="1" ht="15.75" customHeight="1">
      <c r="A113" s="76"/>
      <c r="B113" s="110" t="s">
        <v>385</v>
      </c>
      <c r="C113" s="111" t="s">
        <v>386</v>
      </c>
      <c r="D113" s="112" t="s">
        <v>387</v>
      </c>
      <c r="E113" s="107">
        <v>2004</v>
      </c>
      <c r="F113" s="107">
        <v>12</v>
      </c>
      <c r="G113" s="81" t="s">
        <v>131</v>
      </c>
      <c r="H113"/>
      <c r="I113" s="93" t="s">
        <v>71</v>
      </c>
      <c r="J113" s="54">
        <f>K113+K113*0.1</f>
        <v>343.2</v>
      </c>
      <c r="K113" s="55">
        <f>L113-L113*$J$2%</f>
        <v>312</v>
      </c>
      <c r="L113" s="94">
        <v>312</v>
      </c>
      <c r="M113" s="93"/>
      <c r="N113"/>
      <c r="Q113" s="113" t="s">
        <v>28</v>
      </c>
    </row>
    <row r="114" spans="1:17" s="14" customFormat="1" ht="16.5" customHeight="1">
      <c r="A114" s="76"/>
      <c r="B114" s="110" t="s">
        <v>388</v>
      </c>
      <c r="C114" s="134" t="s">
        <v>389</v>
      </c>
      <c r="D114" s="135" t="s">
        <v>390</v>
      </c>
      <c r="E114" s="136">
        <v>2007</v>
      </c>
      <c r="F114" s="107">
        <v>16</v>
      </c>
      <c r="G114" s="81" t="s">
        <v>123</v>
      </c>
      <c r="H114"/>
      <c r="I114" s="93"/>
      <c r="J114" s="54">
        <f>K114+K114*0.1</f>
        <v>290.4</v>
      </c>
      <c r="K114" s="55">
        <f>L114-L114*$J$2%</f>
        <v>264</v>
      </c>
      <c r="L114" s="94">
        <v>264</v>
      </c>
      <c r="M114" s="93"/>
      <c r="N114"/>
      <c r="Q114" s="113" t="s">
        <v>28</v>
      </c>
    </row>
    <row r="115" spans="1:17" s="14" customFormat="1" ht="19.5" customHeight="1">
      <c r="A115" s="76"/>
      <c r="B115" s="110" t="s">
        <v>391</v>
      </c>
      <c r="C115" s="156" t="s">
        <v>389</v>
      </c>
      <c r="D115" s="135" t="s">
        <v>392</v>
      </c>
      <c r="E115" s="136">
        <v>2007</v>
      </c>
      <c r="F115" s="107">
        <v>20</v>
      </c>
      <c r="G115" s="81" t="s">
        <v>119</v>
      </c>
      <c r="H115"/>
      <c r="I115" s="93"/>
      <c r="J115" s="54">
        <f>K115+K115*0.1</f>
        <v>250.8</v>
      </c>
      <c r="K115" s="55">
        <f>L115-L115*$J$2%</f>
        <v>228</v>
      </c>
      <c r="L115" s="94">
        <v>228</v>
      </c>
      <c r="M115" s="93"/>
      <c r="N115"/>
      <c r="Q115" s="113" t="s">
        <v>28</v>
      </c>
    </row>
    <row r="116" spans="1:17" s="14" customFormat="1" ht="16.5" customHeight="1">
      <c r="A116" s="76"/>
      <c r="B116" s="137" t="s">
        <v>393</v>
      </c>
      <c r="C116" s="90" t="s">
        <v>394</v>
      </c>
      <c r="D116" s="119" t="s">
        <v>395</v>
      </c>
      <c r="E116" s="92">
        <v>2012</v>
      </c>
      <c r="F116" s="98"/>
      <c r="G116" s="118" t="s">
        <v>369</v>
      </c>
      <c r="H116"/>
      <c r="I116" s="148"/>
      <c r="J116" s="54">
        <f>K116+K116*0.1</f>
        <v>620.4</v>
      </c>
      <c r="K116" s="55">
        <f>L116-L116*$J$2%</f>
        <v>564</v>
      </c>
      <c r="L116" s="94">
        <v>564</v>
      </c>
      <c r="M116" s="148"/>
      <c r="N116"/>
      <c r="O116" s="152"/>
      <c r="P116" s="152"/>
      <c r="Q116" s="95" t="s">
        <v>28</v>
      </c>
    </row>
    <row r="117" spans="1:17" s="14" customFormat="1" ht="15.75" customHeight="1">
      <c r="A117" s="74"/>
      <c r="B117" s="110" t="s">
        <v>396</v>
      </c>
      <c r="C117" s="146" t="s">
        <v>397</v>
      </c>
      <c r="D117" s="91" t="s">
        <v>398</v>
      </c>
      <c r="E117" s="92">
        <v>2006</v>
      </c>
      <c r="F117" s="92">
        <v>14</v>
      </c>
      <c r="G117" s="118" t="s">
        <v>91</v>
      </c>
      <c r="H117"/>
      <c r="I117" s="92" t="s">
        <v>71</v>
      </c>
      <c r="J117" s="54">
        <f>K117+K117*0.1</f>
        <v>330</v>
      </c>
      <c r="K117" s="55">
        <f>L117-L117*$J$2%</f>
        <v>300</v>
      </c>
      <c r="L117" s="94">
        <v>300</v>
      </c>
      <c r="M117" s="93"/>
      <c r="N117"/>
      <c r="Q117" s="113" t="s">
        <v>28</v>
      </c>
    </row>
    <row r="118" spans="1:17" s="14" customFormat="1" ht="15.75" customHeight="1">
      <c r="A118" s="76"/>
      <c r="B118" s="110" t="s">
        <v>399</v>
      </c>
      <c r="C118" s="134" t="s">
        <v>400</v>
      </c>
      <c r="D118" s="135" t="s">
        <v>401</v>
      </c>
      <c r="E118" s="136">
        <v>2015</v>
      </c>
      <c r="F118" s="107">
        <v>10</v>
      </c>
      <c r="G118" s="81" t="s">
        <v>402</v>
      </c>
      <c r="H118"/>
      <c r="I118" s="93" t="s">
        <v>71</v>
      </c>
      <c r="J118" s="54">
        <f>K118+K118*0.1</f>
        <v>418</v>
      </c>
      <c r="K118" s="55">
        <f>L118-L118*$J$2%</f>
        <v>380</v>
      </c>
      <c r="L118" s="94">
        <v>380</v>
      </c>
      <c r="M118" s="93"/>
      <c r="N118"/>
      <c r="Q118" s="113" t="s">
        <v>28</v>
      </c>
    </row>
    <row r="119" spans="1:17" s="14" customFormat="1" ht="15.75" customHeight="1">
      <c r="A119" s="76"/>
      <c r="B119" s="110" t="s">
        <v>403</v>
      </c>
      <c r="C119" s="134" t="s">
        <v>404</v>
      </c>
      <c r="D119" s="135" t="s">
        <v>405</v>
      </c>
      <c r="E119" s="136">
        <v>2010</v>
      </c>
      <c r="F119" s="107">
        <v>12</v>
      </c>
      <c r="G119" s="81" t="s">
        <v>171</v>
      </c>
      <c r="H119"/>
      <c r="I119" s="93" t="s">
        <v>71</v>
      </c>
      <c r="J119" s="54">
        <f>K119+K119*0.1</f>
        <v>418</v>
      </c>
      <c r="K119" s="55">
        <f>L119-L119*$J$2%</f>
        <v>380</v>
      </c>
      <c r="L119" s="94">
        <v>380</v>
      </c>
      <c r="M119" s="93"/>
      <c r="N119"/>
      <c r="Q119" s="113" t="s">
        <v>28</v>
      </c>
    </row>
    <row r="120" spans="1:17" s="14" customFormat="1" ht="15.75" customHeight="1">
      <c r="A120" s="76"/>
      <c r="B120" s="77" t="s">
        <v>406</v>
      </c>
      <c r="C120" s="90" t="s">
        <v>407</v>
      </c>
      <c r="D120" s="119" t="s">
        <v>408</v>
      </c>
      <c r="E120" s="92">
        <v>2012</v>
      </c>
      <c r="F120" s="92">
        <v>8</v>
      </c>
      <c r="G120" s="81" t="s">
        <v>33</v>
      </c>
      <c r="H120"/>
      <c r="I120" s="148"/>
      <c r="J120" s="54">
        <f>K120+K120*0.1</f>
        <v>649</v>
      </c>
      <c r="K120" s="55">
        <f>L120-L120*$J$2%</f>
        <v>590</v>
      </c>
      <c r="L120" s="94">
        <v>590</v>
      </c>
      <c r="M120" s="93"/>
      <c r="N120"/>
      <c r="Q120" s="95" t="s">
        <v>28</v>
      </c>
    </row>
    <row r="121" spans="1:17" s="152" customFormat="1" ht="16.5" customHeight="1">
      <c r="A121" s="10"/>
      <c r="B121" s="110" t="s">
        <v>409</v>
      </c>
      <c r="C121" s="111" t="s">
        <v>404</v>
      </c>
      <c r="D121" s="112" t="s">
        <v>410</v>
      </c>
      <c r="E121" s="107">
        <v>2012</v>
      </c>
      <c r="F121" s="107">
        <v>6</v>
      </c>
      <c r="G121" s="81" t="s">
        <v>270</v>
      </c>
      <c r="H121"/>
      <c r="I121" s="93"/>
      <c r="J121" s="54">
        <f>K121+K121*0.1</f>
        <v>616</v>
      </c>
      <c r="K121" s="55">
        <f>L121-L121*$J$2%</f>
        <v>560</v>
      </c>
      <c r="L121" s="94">
        <v>560</v>
      </c>
      <c r="M121" s="93"/>
      <c r="N121"/>
      <c r="O121" s="14"/>
      <c r="P121" s="14"/>
      <c r="Q121" s="113" t="s">
        <v>28</v>
      </c>
    </row>
    <row r="122" spans="1:17" s="14" customFormat="1" ht="15.75" customHeight="1" hidden="1">
      <c r="A122" s="76"/>
      <c r="B122" s="110" t="s">
        <v>411</v>
      </c>
      <c r="C122" s="111" t="s">
        <v>404</v>
      </c>
      <c r="D122" s="112" t="s">
        <v>412</v>
      </c>
      <c r="E122" s="107">
        <v>2016</v>
      </c>
      <c r="F122" s="107">
        <v>10</v>
      </c>
      <c r="G122" s="81" t="s">
        <v>413</v>
      </c>
      <c r="H122"/>
      <c r="I122" s="93"/>
      <c r="J122" s="54">
        <f>K122+K122*0.1</f>
        <v>550</v>
      </c>
      <c r="K122" s="55">
        <f>L122-L122*$J$2%</f>
        <v>500</v>
      </c>
      <c r="L122" s="94">
        <v>500</v>
      </c>
      <c r="M122" s="93"/>
      <c r="N122"/>
      <c r="Q122" s="113" t="s">
        <v>28</v>
      </c>
    </row>
    <row r="123" spans="1:17" s="14" customFormat="1" ht="15.75" customHeight="1">
      <c r="A123" s="76"/>
      <c r="B123" s="110" t="s">
        <v>411</v>
      </c>
      <c r="C123" s="111" t="s">
        <v>404</v>
      </c>
      <c r="D123" s="112" t="s">
        <v>414</v>
      </c>
      <c r="E123" s="107">
        <v>2015</v>
      </c>
      <c r="F123" s="107">
        <v>10</v>
      </c>
      <c r="G123" s="81" t="s">
        <v>413</v>
      </c>
      <c r="H123"/>
      <c r="I123" s="93"/>
      <c r="J123" s="54">
        <f>K123+K123*0.1</f>
        <v>748</v>
      </c>
      <c r="K123" s="55">
        <f>L123-L123*$J$2%</f>
        <v>680</v>
      </c>
      <c r="L123" s="94">
        <v>680</v>
      </c>
      <c r="M123" s="93"/>
      <c r="N123"/>
      <c r="O123" s="58">
        <v>43144</v>
      </c>
      <c r="Q123" s="113" t="s">
        <v>28</v>
      </c>
    </row>
    <row r="124" spans="1:17" s="14" customFormat="1" ht="15.75" customHeight="1">
      <c r="A124" s="76"/>
      <c r="B124" s="110" t="s">
        <v>415</v>
      </c>
      <c r="C124" s="111" t="s">
        <v>416</v>
      </c>
      <c r="D124" s="112" t="s">
        <v>417</v>
      </c>
      <c r="E124" s="107">
        <v>2006</v>
      </c>
      <c r="F124" s="107">
        <v>16</v>
      </c>
      <c r="G124" s="81" t="s">
        <v>418</v>
      </c>
      <c r="H124"/>
      <c r="I124" s="93"/>
      <c r="J124" s="54">
        <f>K124+K124*0.1</f>
        <v>237.6</v>
      </c>
      <c r="K124" s="55">
        <f>L124-L124*$J$2%</f>
        <v>216</v>
      </c>
      <c r="L124" s="94">
        <v>216</v>
      </c>
      <c r="M124" s="93"/>
      <c r="N124"/>
      <c r="Q124" s="113" t="s">
        <v>28</v>
      </c>
    </row>
    <row r="125" spans="1:17" s="14" customFormat="1" ht="15.75" customHeight="1">
      <c r="A125" s="76"/>
      <c r="B125" s="137" t="s">
        <v>419</v>
      </c>
      <c r="C125" s="90" t="s">
        <v>420</v>
      </c>
      <c r="D125" s="119" t="s">
        <v>421</v>
      </c>
      <c r="E125" s="92">
        <v>2012</v>
      </c>
      <c r="F125" s="92">
        <v>10</v>
      </c>
      <c r="G125" s="118" t="s">
        <v>79</v>
      </c>
      <c r="H125"/>
      <c r="I125" s="148"/>
      <c r="J125" s="54">
        <f>K125+K125*0.1</f>
        <v>660</v>
      </c>
      <c r="K125" s="55">
        <f>L125-L125*$J$2%</f>
        <v>600</v>
      </c>
      <c r="L125" s="94">
        <v>600</v>
      </c>
      <c r="M125" s="148"/>
      <c r="N125"/>
      <c r="O125" s="152"/>
      <c r="P125" s="152"/>
      <c r="Q125" s="95" t="s">
        <v>28</v>
      </c>
    </row>
    <row r="126" spans="1:17" s="14" customFormat="1" ht="16.5" customHeight="1">
      <c r="A126" s="74"/>
      <c r="B126" s="110" t="s">
        <v>422</v>
      </c>
      <c r="C126" s="111" t="s">
        <v>423</v>
      </c>
      <c r="D126" s="112" t="s">
        <v>424</v>
      </c>
      <c r="E126" s="107">
        <v>2009</v>
      </c>
      <c r="F126" s="107">
        <v>20</v>
      </c>
      <c r="G126" s="81" t="s">
        <v>425</v>
      </c>
      <c r="H126"/>
      <c r="I126" s="93"/>
      <c r="J126" s="54">
        <f>K126+K126*0.1</f>
        <v>385</v>
      </c>
      <c r="K126" s="55">
        <f>L126-L126*$J$2%</f>
        <v>350</v>
      </c>
      <c r="L126" s="94">
        <v>350</v>
      </c>
      <c r="M126" s="93"/>
      <c r="N126"/>
      <c r="Q126" s="113" t="s">
        <v>28</v>
      </c>
    </row>
    <row r="127" spans="1:17" s="14" customFormat="1" ht="15.75" customHeight="1">
      <c r="A127" s="76"/>
      <c r="B127" s="110" t="s">
        <v>426</v>
      </c>
      <c r="C127" s="111" t="s">
        <v>427</v>
      </c>
      <c r="D127" s="112" t="s">
        <v>428</v>
      </c>
      <c r="E127" s="107">
        <v>2005</v>
      </c>
      <c r="F127" s="107">
        <v>16</v>
      </c>
      <c r="G127" s="81" t="s">
        <v>216</v>
      </c>
      <c r="H127"/>
      <c r="I127" s="93" t="s">
        <v>71</v>
      </c>
      <c r="J127" s="54">
        <f>K127+K127*0.1</f>
        <v>297</v>
      </c>
      <c r="K127" s="55">
        <f>L127-L127*$J$2%</f>
        <v>270</v>
      </c>
      <c r="L127" s="94">
        <v>270</v>
      </c>
      <c r="M127" s="93"/>
      <c r="N127"/>
      <c r="Q127" s="113" t="s">
        <v>28</v>
      </c>
    </row>
    <row r="128" spans="1:17" s="14" customFormat="1" ht="15.75" customHeight="1">
      <c r="A128" s="76"/>
      <c r="B128" s="110" t="s">
        <v>429</v>
      </c>
      <c r="C128" s="139" t="s">
        <v>430</v>
      </c>
      <c r="D128" s="153" t="s">
        <v>431</v>
      </c>
      <c r="E128" s="154">
        <v>2007</v>
      </c>
      <c r="F128" s="107">
        <v>18</v>
      </c>
      <c r="G128" s="157" t="s">
        <v>46</v>
      </c>
      <c r="H128"/>
      <c r="I128" s="94"/>
      <c r="J128" s="54">
        <f>K128+K128*0.1</f>
        <v>409.2</v>
      </c>
      <c r="K128" s="94">
        <f>L128-L128*$J$2%</f>
        <v>372</v>
      </c>
      <c r="L128" s="94">
        <v>372</v>
      </c>
      <c r="M128" s="94"/>
      <c r="N128"/>
      <c r="Q128" s="113" t="s">
        <v>28</v>
      </c>
    </row>
    <row r="129" spans="1:17" s="14" customFormat="1" ht="15.75" customHeight="1">
      <c r="A129" s="76"/>
      <c r="B129" s="110" t="s">
        <v>432</v>
      </c>
      <c r="C129" s="111" t="s">
        <v>433</v>
      </c>
      <c r="D129" s="112" t="s">
        <v>434</v>
      </c>
      <c r="E129" s="107">
        <v>2007</v>
      </c>
      <c r="F129" s="107">
        <v>12</v>
      </c>
      <c r="G129" s="81" t="s">
        <v>38</v>
      </c>
      <c r="H129"/>
      <c r="I129" s="93"/>
      <c r="J129" s="54">
        <f>K129+K129*0.1</f>
        <v>462</v>
      </c>
      <c r="K129" s="55">
        <f>L129-L129*$J$2%</f>
        <v>420</v>
      </c>
      <c r="L129" s="94">
        <v>420</v>
      </c>
      <c r="M129" s="93"/>
      <c r="N129"/>
      <c r="Q129" s="113" t="s">
        <v>28</v>
      </c>
    </row>
    <row r="130" spans="1:17" s="152" customFormat="1" ht="16.5" customHeight="1">
      <c r="A130" s="76"/>
      <c r="B130" s="77" t="s">
        <v>435</v>
      </c>
      <c r="C130" s="90" t="s">
        <v>436</v>
      </c>
      <c r="D130" s="119" t="s">
        <v>437</v>
      </c>
      <c r="E130" s="92">
        <v>2014</v>
      </c>
      <c r="F130" s="92">
        <v>20</v>
      </c>
      <c r="G130" s="118" t="s">
        <v>91</v>
      </c>
      <c r="H130"/>
      <c r="I130" s="93" t="s">
        <v>71</v>
      </c>
      <c r="J130" s="54">
        <f>K130+K130*0.1</f>
        <v>418</v>
      </c>
      <c r="K130" s="55">
        <f>L130-L130*$J$2%</f>
        <v>380</v>
      </c>
      <c r="L130" s="94">
        <v>380</v>
      </c>
      <c r="M130" s="93"/>
      <c r="N130"/>
      <c r="O130" s="14"/>
      <c r="P130" s="14"/>
      <c r="Q130" s="95" t="s">
        <v>28</v>
      </c>
    </row>
    <row r="131" spans="1:17" s="14" customFormat="1" ht="18" customHeight="1">
      <c r="A131" s="10"/>
      <c r="B131" s="77" t="s">
        <v>438</v>
      </c>
      <c r="C131" s="90" t="s">
        <v>436</v>
      </c>
      <c r="D131" s="119" t="s">
        <v>439</v>
      </c>
      <c r="E131" s="92">
        <v>2013</v>
      </c>
      <c r="F131" s="92">
        <v>14</v>
      </c>
      <c r="G131" s="118" t="s">
        <v>440</v>
      </c>
      <c r="H131"/>
      <c r="I131" s="93" t="s">
        <v>71</v>
      </c>
      <c r="J131" s="54">
        <f>K131+K131*0.1</f>
        <v>407</v>
      </c>
      <c r="K131" s="55">
        <f>L131-L131*$J$2%</f>
        <v>370</v>
      </c>
      <c r="L131" s="94">
        <v>370</v>
      </c>
      <c r="M131" s="93"/>
      <c r="N131"/>
      <c r="Q131" s="95" t="s">
        <v>28</v>
      </c>
    </row>
    <row r="132" spans="1:17" s="14" customFormat="1" ht="18" customHeight="1">
      <c r="A132" s="10"/>
      <c r="B132" s="139" t="s">
        <v>441</v>
      </c>
      <c r="C132" s="139" t="s">
        <v>442</v>
      </c>
      <c r="D132" s="139" t="s">
        <v>443</v>
      </c>
      <c r="E132" s="154">
        <v>2009</v>
      </c>
      <c r="F132" s="107">
        <v>16</v>
      </c>
      <c r="G132" s="139" t="s">
        <v>444</v>
      </c>
      <c r="H132"/>
      <c r="I132" s="93" t="s">
        <v>71</v>
      </c>
      <c r="J132" s="54">
        <f>K132+K132*0.1</f>
        <v>154</v>
      </c>
      <c r="K132" s="94">
        <f>L132-L132*$J$2%</f>
        <v>140</v>
      </c>
      <c r="L132" s="94">
        <v>140</v>
      </c>
      <c r="M132" s="139"/>
      <c r="N132"/>
      <c r="Q132" s="139" t="s">
        <v>28</v>
      </c>
    </row>
    <row r="133" spans="1:17" s="14" customFormat="1" ht="18" customHeight="1">
      <c r="A133" s="76"/>
      <c r="B133" s="110" t="s">
        <v>445</v>
      </c>
      <c r="C133" s="111" t="s">
        <v>446</v>
      </c>
      <c r="D133" s="112" t="s">
        <v>447</v>
      </c>
      <c r="E133" s="107">
        <v>2008</v>
      </c>
      <c r="F133" s="107">
        <v>16</v>
      </c>
      <c r="G133" s="81" t="s">
        <v>42</v>
      </c>
      <c r="H133"/>
      <c r="I133" s="93" t="s">
        <v>71</v>
      </c>
      <c r="J133" s="54">
        <f>K133+K133*0.1</f>
        <v>319</v>
      </c>
      <c r="K133" s="55">
        <f>L133-L133*$J$2%</f>
        <v>290</v>
      </c>
      <c r="L133" s="94">
        <v>290</v>
      </c>
      <c r="M133" s="93"/>
      <c r="N133"/>
      <c r="Q133" s="113" t="s">
        <v>28</v>
      </c>
    </row>
    <row r="134" spans="1:17" s="14" customFormat="1" ht="18" customHeight="1">
      <c r="A134" s="76"/>
      <c r="B134" s="77" t="s">
        <v>448</v>
      </c>
      <c r="C134" s="90" t="s">
        <v>436</v>
      </c>
      <c r="D134" s="119" t="s">
        <v>449</v>
      </c>
      <c r="E134" s="92">
        <v>2015</v>
      </c>
      <c r="F134" s="92">
        <v>14</v>
      </c>
      <c r="G134" s="118" t="s">
        <v>450</v>
      </c>
      <c r="H134"/>
      <c r="I134" s="158"/>
      <c r="J134" s="54">
        <f>K134+K134*0.1</f>
        <v>704</v>
      </c>
      <c r="K134" s="55">
        <f>L134-L134*$J$2%</f>
        <v>640</v>
      </c>
      <c r="L134" s="94">
        <v>640</v>
      </c>
      <c r="M134" s="93"/>
      <c r="N134"/>
      <c r="Q134" s="95" t="s">
        <v>28</v>
      </c>
    </row>
    <row r="135" spans="1:17" s="14" customFormat="1" ht="18" customHeight="1">
      <c r="A135" s="10"/>
      <c r="B135" s="110" t="s">
        <v>451</v>
      </c>
      <c r="C135" s="111" t="s">
        <v>452</v>
      </c>
      <c r="D135" s="112" t="s">
        <v>277</v>
      </c>
      <c r="E135" s="107">
        <v>2005</v>
      </c>
      <c r="F135" s="107">
        <v>14</v>
      </c>
      <c r="G135" s="81" t="s">
        <v>453</v>
      </c>
      <c r="H135"/>
      <c r="I135" s="93" t="s">
        <v>71</v>
      </c>
      <c r="J135" s="54">
        <f>K135+K135*0.1</f>
        <v>475.2</v>
      </c>
      <c r="K135" s="55">
        <f>L135-L135*$J$2%</f>
        <v>432</v>
      </c>
      <c r="L135" s="94">
        <v>432</v>
      </c>
      <c r="M135" s="93"/>
      <c r="N135"/>
      <c r="Q135" s="113" t="s">
        <v>28</v>
      </c>
    </row>
    <row r="136" spans="1:17" s="14" customFormat="1" ht="18" customHeight="1">
      <c r="A136" s="76"/>
      <c r="B136" s="137" t="s">
        <v>454</v>
      </c>
      <c r="C136" s="90" t="s">
        <v>455</v>
      </c>
      <c r="D136" s="119" t="s">
        <v>456</v>
      </c>
      <c r="E136" s="92">
        <v>2010</v>
      </c>
      <c r="F136" s="92">
        <v>16</v>
      </c>
      <c r="G136" s="118" t="s">
        <v>119</v>
      </c>
      <c r="H136"/>
      <c r="I136" s="92" t="s">
        <v>71</v>
      </c>
      <c r="J136" s="54">
        <f>K136+K136*0.1</f>
        <v>528</v>
      </c>
      <c r="K136" s="55">
        <f>L136-L136*$J$2%</f>
        <v>480</v>
      </c>
      <c r="L136" s="94">
        <v>480</v>
      </c>
      <c r="M136" s="93"/>
      <c r="N136"/>
      <c r="Q136" s="95" t="s">
        <v>28</v>
      </c>
    </row>
    <row r="137" spans="1:17" s="14" customFormat="1" ht="18" customHeight="1">
      <c r="A137" s="10"/>
      <c r="B137" s="77" t="s">
        <v>457</v>
      </c>
      <c r="C137" s="90" t="s">
        <v>458</v>
      </c>
      <c r="D137" s="119" t="s">
        <v>459</v>
      </c>
      <c r="E137" s="92">
        <v>2017</v>
      </c>
      <c r="F137" s="92">
        <v>28</v>
      </c>
      <c r="G137" s="118" t="s">
        <v>460</v>
      </c>
      <c r="H137" s="57"/>
      <c r="I137" s="93"/>
      <c r="J137" s="54">
        <f>K137+K137*0.1</f>
        <v>275</v>
      </c>
      <c r="K137" s="55">
        <f>L137-L137*$J$2%</f>
        <v>250</v>
      </c>
      <c r="L137" s="94">
        <v>250</v>
      </c>
      <c r="M137" s="93"/>
      <c r="N137" s="57"/>
      <c r="O137" s="58">
        <v>42662</v>
      </c>
      <c r="Q137" s="95" t="s">
        <v>28</v>
      </c>
    </row>
    <row r="138" spans="1:17" s="14" customFormat="1" ht="18" customHeight="1">
      <c r="A138" s="10"/>
      <c r="B138" s="77" t="s">
        <v>461</v>
      </c>
      <c r="C138" s="90" t="s">
        <v>458</v>
      </c>
      <c r="D138" s="119" t="s">
        <v>462</v>
      </c>
      <c r="E138" s="92">
        <v>2014</v>
      </c>
      <c r="F138" s="98"/>
      <c r="G138" s="118" t="s">
        <v>460</v>
      </c>
      <c r="H138"/>
      <c r="I138" s="93" t="s">
        <v>71</v>
      </c>
      <c r="J138" s="54">
        <f>K138+K138*0.1</f>
        <v>264</v>
      </c>
      <c r="K138" s="55">
        <f>L138-L138*$J$2%</f>
        <v>240</v>
      </c>
      <c r="L138" s="94">
        <v>240</v>
      </c>
      <c r="M138" s="93"/>
      <c r="N138"/>
      <c r="Q138" s="95" t="s">
        <v>28</v>
      </c>
    </row>
    <row r="139" spans="1:17" s="14" customFormat="1" ht="18" customHeight="1">
      <c r="A139" s="10"/>
      <c r="B139" s="159" t="s">
        <v>463</v>
      </c>
      <c r="C139" s="62" t="s">
        <v>464</v>
      </c>
      <c r="D139" s="160" t="s">
        <v>465</v>
      </c>
      <c r="E139" s="161">
        <v>2007</v>
      </c>
      <c r="F139" s="162"/>
      <c r="G139" s="163" t="s">
        <v>313</v>
      </c>
      <c r="H139"/>
      <c r="I139" s="68"/>
      <c r="J139" s="82">
        <f>K139+K139*0.1</f>
        <v>605</v>
      </c>
      <c r="K139" s="83">
        <f>L139-L139*$J$2%</f>
        <v>550</v>
      </c>
      <c r="L139" s="84">
        <v>550</v>
      </c>
      <c r="M139" s="68"/>
      <c r="N139"/>
      <c r="Q139" s="59" t="s">
        <v>322</v>
      </c>
    </row>
    <row r="140" spans="1:17" s="14" customFormat="1" ht="18" customHeight="1">
      <c r="A140" s="76"/>
      <c r="B140" s="110" t="s">
        <v>466</v>
      </c>
      <c r="C140" s="111" t="s">
        <v>467</v>
      </c>
      <c r="D140" s="112" t="s">
        <v>468</v>
      </c>
      <c r="E140" s="107">
        <v>2008</v>
      </c>
      <c r="F140" s="107">
        <v>20</v>
      </c>
      <c r="G140" s="81" t="s">
        <v>469</v>
      </c>
      <c r="H140"/>
      <c r="I140" s="93" t="s">
        <v>71</v>
      </c>
      <c r="J140" s="54">
        <f>K140+K140*0.1</f>
        <v>297</v>
      </c>
      <c r="K140" s="55">
        <f>L140-L140*$J$2%</f>
        <v>270</v>
      </c>
      <c r="L140" s="94">
        <v>270</v>
      </c>
      <c r="M140" s="93"/>
      <c r="N140"/>
      <c r="Q140" s="113" t="s">
        <v>193</v>
      </c>
    </row>
    <row r="141" spans="1:17" s="14" customFormat="1" ht="18" customHeight="1">
      <c r="A141" s="10"/>
      <c r="B141" s="110" t="s">
        <v>470</v>
      </c>
      <c r="C141" s="111" t="s">
        <v>471</v>
      </c>
      <c r="D141" s="112" t="s">
        <v>472</v>
      </c>
      <c r="E141" s="107">
        <v>2007</v>
      </c>
      <c r="F141" s="107">
        <v>12</v>
      </c>
      <c r="G141" s="81" t="s">
        <v>473</v>
      </c>
      <c r="H141"/>
      <c r="I141" s="93"/>
      <c r="J141" s="54">
        <f>K141+K141*0.1</f>
        <v>495</v>
      </c>
      <c r="K141" s="55">
        <f>L141-L141*$J$2%</f>
        <v>450</v>
      </c>
      <c r="L141" s="94">
        <v>450</v>
      </c>
      <c r="M141" s="93"/>
      <c r="N141"/>
      <c r="Q141" s="113" t="s">
        <v>28</v>
      </c>
    </row>
    <row r="142" spans="1:17" s="14" customFormat="1" ht="16.5" customHeight="1">
      <c r="A142" s="76"/>
      <c r="B142" s="137" t="s">
        <v>474</v>
      </c>
      <c r="C142" s="90" t="s">
        <v>475</v>
      </c>
      <c r="D142" s="119" t="s">
        <v>476</v>
      </c>
      <c r="E142" s="107">
        <v>2013</v>
      </c>
      <c r="F142" s="107">
        <v>12</v>
      </c>
      <c r="G142" s="140" t="s">
        <v>477</v>
      </c>
      <c r="H142"/>
      <c r="I142" s="148"/>
      <c r="J142" s="54">
        <f>K142+K142*0.1</f>
        <v>374</v>
      </c>
      <c r="K142" s="55">
        <f>L142-L142*$J$2%</f>
        <v>340</v>
      </c>
      <c r="L142" s="150">
        <v>340</v>
      </c>
      <c r="M142" s="93"/>
      <c r="N142"/>
      <c r="Q142" s="113" t="s">
        <v>193</v>
      </c>
    </row>
    <row r="143" spans="2:17" s="14" customFormat="1" ht="18" customHeight="1">
      <c r="B143" s="110" t="s">
        <v>478</v>
      </c>
      <c r="C143" s="111" t="s">
        <v>479</v>
      </c>
      <c r="D143" s="112" t="s">
        <v>480</v>
      </c>
      <c r="E143" s="107">
        <v>2008</v>
      </c>
      <c r="F143" s="107">
        <v>20</v>
      </c>
      <c r="G143" s="81" t="s">
        <v>481</v>
      </c>
      <c r="H143"/>
      <c r="I143" s="93" t="s">
        <v>71</v>
      </c>
      <c r="J143" s="54">
        <f>K143+K143*0.1</f>
        <v>275</v>
      </c>
      <c r="K143" s="55">
        <f>L143-L143*$J$2%</f>
        <v>250</v>
      </c>
      <c r="L143" s="94">
        <v>250</v>
      </c>
      <c r="M143" s="93"/>
      <c r="N143"/>
      <c r="Q143" s="95" t="s">
        <v>28</v>
      </c>
    </row>
    <row r="144" spans="1:17" s="14" customFormat="1" ht="18" customHeight="1">
      <c r="A144" s="76"/>
      <c r="B144" s="110" t="s">
        <v>482</v>
      </c>
      <c r="C144" s="134" t="s">
        <v>483</v>
      </c>
      <c r="D144" s="135" t="s">
        <v>484</v>
      </c>
      <c r="E144" s="136">
        <v>2004</v>
      </c>
      <c r="F144" s="107">
        <v>16</v>
      </c>
      <c r="G144" s="81" t="s">
        <v>54</v>
      </c>
      <c r="H144"/>
      <c r="I144" s="93" t="s">
        <v>71</v>
      </c>
      <c r="J144" s="54">
        <f>K144+K144*0.1</f>
        <v>561</v>
      </c>
      <c r="K144" s="55">
        <f>L144-L144*$J$2%</f>
        <v>510</v>
      </c>
      <c r="L144" s="94">
        <v>510</v>
      </c>
      <c r="M144" s="93"/>
      <c r="N144"/>
      <c r="O144" s="152"/>
      <c r="P144" s="152"/>
      <c r="Q144" s="113" t="s">
        <v>28</v>
      </c>
    </row>
    <row r="145" spans="1:17" s="14" customFormat="1" ht="18" customHeight="1">
      <c r="A145" s="76"/>
      <c r="B145" s="110" t="s">
        <v>485</v>
      </c>
      <c r="C145" s="111" t="s">
        <v>486</v>
      </c>
      <c r="D145" s="112" t="s">
        <v>487</v>
      </c>
      <c r="E145" s="107">
        <v>2007</v>
      </c>
      <c r="F145" s="107">
        <v>8</v>
      </c>
      <c r="G145" s="81" t="s">
        <v>488</v>
      </c>
      <c r="H145"/>
      <c r="I145" s="93"/>
      <c r="J145" s="54">
        <f>K145+K145*0.1</f>
        <v>567.6</v>
      </c>
      <c r="K145" s="55">
        <f>L145-L145*$J$2%</f>
        <v>516</v>
      </c>
      <c r="L145" s="94">
        <v>516</v>
      </c>
      <c r="M145" s="93"/>
      <c r="N145"/>
      <c r="Q145" s="113" t="s">
        <v>28</v>
      </c>
    </row>
    <row r="146" spans="1:17" s="14" customFormat="1" ht="18" customHeight="1">
      <c r="A146" s="10"/>
      <c r="B146" s="110" t="s">
        <v>489</v>
      </c>
      <c r="C146" s="111" t="s">
        <v>490</v>
      </c>
      <c r="D146" s="112" t="s">
        <v>491</v>
      </c>
      <c r="E146" s="107">
        <v>2005</v>
      </c>
      <c r="F146" s="107">
        <v>14</v>
      </c>
      <c r="G146" s="81" t="s">
        <v>492</v>
      </c>
      <c r="H146"/>
      <c r="I146" s="93"/>
      <c r="J146" s="54">
        <f>K146+K146*0.1</f>
        <v>286</v>
      </c>
      <c r="K146" s="55">
        <f>L146-L146*$J$2%</f>
        <v>260</v>
      </c>
      <c r="L146" s="94">
        <v>260</v>
      </c>
      <c r="M146" s="93"/>
      <c r="N146"/>
      <c r="Q146" s="113" t="s">
        <v>193</v>
      </c>
    </row>
    <row r="147" spans="1:17" s="14" customFormat="1" ht="18" customHeight="1">
      <c r="A147" s="76"/>
      <c r="B147" s="110" t="s">
        <v>493</v>
      </c>
      <c r="C147" s="111" t="s">
        <v>494</v>
      </c>
      <c r="D147" s="112" t="s">
        <v>495</v>
      </c>
      <c r="E147" s="107">
        <v>2005</v>
      </c>
      <c r="F147" s="107">
        <v>18</v>
      </c>
      <c r="G147" s="81" t="s">
        <v>119</v>
      </c>
      <c r="H147"/>
      <c r="I147" s="93"/>
      <c r="J147" s="54">
        <f>K147+K147*0.1</f>
        <v>176</v>
      </c>
      <c r="K147" s="55">
        <f>L147-L147*$J$2%</f>
        <v>160</v>
      </c>
      <c r="L147" s="94">
        <v>160</v>
      </c>
      <c r="M147" s="93"/>
      <c r="N147"/>
      <c r="Q147" s="113" t="s">
        <v>28</v>
      </c>
    </row>
    <row r="148" spans="1:17" s="152" customFormat="1" ht="18" customHeight="1">
      <c r="A148" s="76"/>
      <c r="B148" s="110" t="s">
        <v>496</v>
      </c>
      <c r="C148" s="164" t="s">
        <v>497</v>
      </c>
      <c r="D148" s="112" t="s">
        <v>498</v>
      </c>
      <c r="E148" s="107">
        <v>2005</v>
      </c>
      <c r="F148" s="107">
        <v>16</v>
      </c>
      <c r="G148" s="81" t="s">
        <v>499</v>
      </c>
      <c r="H148"/>
      <c r="I148" s="93" t="s">
        <v>71</v>
      </c>
      <c r="J148" s="54">
        <f>K148+K148*0.1</f>
        <v>220</v>
      </c>
      <c r="K148" s="55">
        <f>L148-L148*$J$2%</f>
        <v>200</v>
      </c>
      <c r="L148" s="94">
        <v>200</v>
      </c>
      <c r="M148" s="93"/>
      <c r="N148"/>
      <c r="O148" s="14"/>
      <c r="P148" s="14"/>
      <c r="Q148" s="113" t="s">
        <v>500</v>
      </c>
    </row>
    <row r="149" spans="1:17" s="14" customFormat="1" ht="15.75" customHeight="1">
      <c r="A149" s="76"/>
      <c r="B149" s="110" t="s">
        <v>501</v>
      </c>
      <c r="C149" s="139" t="s">
        <v>502</v>
      </c>
      <c r="D149" s="153" t="s">
        <v>503</v>
      </c>
      <c r="E149" s="154">
        <v>2007</v>
      </c>
      <c r="F149" s="107">
        <v>7</v>
      </c>
      <c r="G149" s="81" t="s">
        <v>504</v>
      </c>
      <c r="H149"/>
      <c r="I149" s="93"/>
      <c r="J149" s="54">
        <f>K149+K149*0.1</f>
        <v>418</v>
      </c>
      <c r="K149" s="55">
        <f>L149-L149*$J$2%</f>
        <v>380</v>
      </c>
      <c r="L149" s="94">
        <v>380</v>
      </c>
      <c r="M149" s="93"/>
      <c r="N149"/>
      <c r="Q149" s="113" t="s">
        <v>193</v>
      </c>
    </row>
    <row r="150" spans="1:17" s="14" customFormat="1" ht="30.75" customHeight="1">
      <c r="A150" s="76"/>
      <c r="B150" s="110" t="s">
        <v>505</v>
      </c>
      <c r="C150" s="139" t="s">
        <v>506</v>
      </c>
      <c r="D150" s="165" t="s">
        <v>507</v>
      </c>
      <c r="E150" s="154">
        <v>2006</v>
      </c>
      <c r="F150" s="107">
        <v>10</v>
      </c>
      <c r="G150" s="81" t="s">
        <v>508</v>
      </c>
      <c r="H150"/>
      <c r="I150" s="93"/>
      <c r="J150" s="54">
        <f>K150+K150*0.1</f>
        <v>539</v>
      </c>
      <c r="K150" s="55">
        <f>L150-L150*$J$2%</f>
        <v>490</v>
      </c>
      <c r="L150" s="94">
        <v>490</v>
      </c>
      <c r="M150" s="93"/>
      <c r="N150"/>
      <c r="Q150" s="113" t="s">
        <v>193</v>
      </c>
    </row>
    <row r="151" spans="1:17" s="14" customFormat="1" ht="21.75" customHeight="1">
      <c r="A151" s="76"/>
      <c r="B151" s="166" t="s">
        <v>124</v>
      </c>
      <c r="C151" s="90" t="s">
        <v>125</v>
      </c>
      <c r="D151" s="165" t="s">
        <v>126</v>
      </c>
      <c r="E151" s="154">
        <v>2018</v>
      </c>
      <c r="F151" s="107">
        <v>10</v>
      </c>
      <c r="G151" s="81" t="s">
        <v>127</v>
      </c>
      <c r="H151"/>
      <c r="I151" s="93" t="s">
        <v>71</v>
      </c>
      <c r="J151" s="54">
        <f>K151+K151*0.1</f>
        <v>660</v>
      </c>
      <c r="K151" s="55">
        <f>L151-L151*$J$2%</f>
        <v>600</v>
      </c>
      <c r="L151" s="94">
        <v>600</v>
      </c>
      <c r="M151" s="93"/>
      <c r="N151"/>
      <c r="O151" s="58">
        <v>43180</v>
      </c>
      <c r="Q151" s="113" t="s">
        <v>28</v>
      </c>
    </row>
    <row r="152" spans="1:17" s="14" customFormat="1" ht="15.75" customHeight="1">
      <c r="A152" s="76"/>
      <c r="B152" s="139" t="s">
        <v>509</v>
      </c>
      <c r="C152" s="139" t="s">
        <v>510</v>
      </c>
      <c r="D152" s="139" t="s">
        <v>511</v>
      </c>
      <c r="E152" s="167">
        <v>2007</v>
      </c>
      <c r="F152" s="107">
        <v>10</v>
      </c>
      <c r="G152" s="139" t="s">
        <v>83</v>
      </c>
      <c r="H152"/>
      <c r="I152" s="93" t="s">
        <v>71</v>
      </c>
      <c r="J152" s="54">
        <f>K152+K152*0.1</f>
        <v>540.1</v>
      </c>
      <c r="K152" s="55">
        <f>L152-L152*$J$2%</f>
        <v>491</v>
      </c>
      <c r="L152" s="94">
        <v>491</v>
      </c>
      <c r="M152" s="139"/>
      <c r="N152"/>
      <c r="Q152" s="139" t="s">
        <v>28</v>
      </c>
    </row>
    <row r="153" spans="1:17" s="14" customFormat="1" ht="15.75" customHeight="1">
      <c r="A153" s="76"/>
      <c r="B153" s="110" t="s">
        <v>512</v>
      </c>
      <c r="C153" s="111" t="s">
        <v>513</v>
      </c>
      <c r="D153" s="112" t="s">
        <v>514</v>
      </c>
      <c r="E153" s="107">
        <v>2007</v>
      </c>
      <c r="F153" s="107">
        <v>36</v>
      </c>
      <c r="G153" s="81" t="s">
        <v>515</v>
      </c>
      <c r="H153"/>
      <c r="I153" s="93" t="s">
        <v>71</v>
      </c>
      <c r="J153" s="54">
        <f>K153+K153*0.1</f>
        <v>297</v>
      </c>
      <c r="K153" s="55">
        <f>L153-L153*$J$2%</f>
        <v>270</v>
      </c>
      <c r="L153" s="94">
        <v>270</v>
      </c>
      <c r="M153" s="93"/>
      <c r="N153"/>
      <c r="Q153" s="113" t="s">
        <v>28</v>
      </c>
    </row>
    <row r="154" spans="1:17" s="14" customFormat="1" ht="15.75" customHeight="1">
      <c r="A154" s="76"/>
      <c r="B154" s="110" t="s">
        <v>516</v>
      </c>
      <c r="C154" s="139" t="s">
        <v>517</v>
      </c>
      <c r="D154" s="153" t="s">
        <v>518</v>
      </c>
      <c r="E154" s="154">
        <v>2007</v>
      </c>
      <c r="F154" s="107"/>
      <c r="G154" s="81" t="s">
        <v>87</v>
      </c>
      <c r="H154"/>
      <c r="I154" s="93"/>
      <c r="J154" s="54">
        <f>K154+K154*0.1</f>
        <v>275</v>
      </c>
      <c r="K154" s="55">
        <f>L154-L154*$J$2%</f>
        <v>250</v>
      </c>
      <c r="L154" s="94">
        <v>250</v>
      </c>
      <c r="M154" s="93"/>
      <c r="N154"/>
      <c r="Q154" s="113" t="s">
        <v>322</v>
      </c>
    </row>
    <row r="155" spans="1:17" s="14" customFormat="1" ht="15.75" customHeight="1">
      <c r="A155" s="76"/>
      <c r="B155" s="110" t="s">
        <v>519</v>
      </c>
      <c r="C155" s="139" t="s">
        <v>520</v>
      </c>
      <c r="D155" s="153" t="s">
        <v>521</v>
      </c>
      <c r="E155" s="154">
        <v>2011</v>
      </c>
      <c r="F155" s="168"/>
      <c r="G155" s="81" t="s">
        <v>522</v>
      </c>
      <c r="H155"/>
      <c r="I155" s="93"/>
      <c r="J155" s="54">
        <f>K155+K155*0.1</f>
        <v>352</v>
      </c>
      <c r="K155" s="55">
        <f>L155-L155*$J$2%</f>
        <v>320</v>
      </c>
      <c r="L155" s="94">
        <v>320</v>
      </c>
      <c r="M155" s="93"/>
      <c r="N155"/>
      <c r="Q155" s="113" t="s">
        <v>322</v>
      </c>
    </row>
    <row r="156" spans="1:17" s="14" customFormat="1" ht="15.75" customHeight="1">
      <c r="A156" s="76"/>
      <c r="B156" s="110" t="s">
        <v>523</v>
      </c>
      <c r="C156" s="139" t="s">
        <v>520</v>
      </c>
      <c r="D156" s="153" t="s">
        <v>524</v>
      </c>
      <c r="E156" s="154">
        <v>2010</v>
      </c>
      <c r="F156" s="107">
        <v>7</v>
      </c>
      <c r="G156" s="81" t="s">
        <v>38</v>
      </c>
      <c r="H156"/>
      <c r="I156" s="93"/>
      <c r="J156" s="54">
        <f>K156+K156*0.1</f>
        <v>352</v>
      </c>
      <c r="K156" s="55">
        <f>L156-L156*$J$2%</f>
        <v>320</v>
      </c>
      <c r="L156" s="94">
        <v>320</v>
      </c>
      <c r="M156" s="93"/>
      <c r="N156"/>
      <c r="Q156" s="113" t="s">
        <v>322</v>
      </c>
    </row>
    <row r="157" spans="1:17" s="14" customFormat="1" ht="15.75" customHeight="1">
      <c r="A157" s="76"/>
      <c r="B157" s="110" t="s">
        <v>525</v>
      </c>
      <c r="C157" s="139" t="s">
        <v>520</v>
      </c>
      <c r="D157" s="153" t="s">
        <v>526</v>
      </c>
      <c r="E157" s="154">
        <v>2008</v>
      </c>
      <c r="F157" s="107"/>
      <c r="G157" s="81" t="s">
        <v>527</v>
      </c>
      <c r="H157"/>
      <c r="I157" s="93"/>
      <c r="J157" s="54">
        <f>K157+K157*0.1</f>
        <v>110</v>
      </c>
      <c r="K157" s="55">
        <f>L157-L157*$J$2%</f>
        <v>100</v>
      </c>
      <c r="L157" s="94">
        <v>100</v>
      </c>
      <c r="M157" s="93"/>
      <c r="N157"/>
      <c r="Q157" s="113" t="s">
        <v>322</v>
      </c>
    </row>
    <row r="158" spans="1:17" s="14" customFormat="1" ht="15.75" customHeight="1">
      <c r="A158" s="76"/>
      <c r="B158" s="110" t="s">
        <v>528</v>
      </c>
      <c r="C158" s="139" t="s">
        <v>520</v>
      </c>
      <c r="D158" s="153" t="s">
        <v>529</v>
      </c>
      <c r="E158" s="154">
        <v>2014</v>
      </c>
      <c r="F158" s="107"/>
      <c r="G158" s="81" t="s">
        <v>62</v>
      </c>
      <c r="H158"/>
      <c r="I158" s="93"/>
      <c r="J158" s="54">
        <f>K158+K158*0.1</f>
        <v>374</v>
      </c>
      <c r="K158" s="55">
        <f>L158-L158*$J$2%</f>
        <v>340</v>
      </c>
      <c r="L158" s="94">
        <v>340</v>
      </c>
      <c r="M158" s="93"/>
      <c r="N158"/>
      <c r="Q158" s="113" t="s">
        <v>322</v>
      </c>
    </row>
    <row r="159" spans="1:17" s="14" customFormat="1" ht="15.75" customHeight="1">
      <c r="A159" s="76"/>
      <c r="B159" s="110" t="s">
        <v>530</v>
      </c>
      <c r="C159" s="139" t="s">
        <v>520</v>
      </c>
      <c r="D159" s="153" t="s">
        <v>531</v>
      </c>
      <c r="E159" s="154">
        <v>2014</v>
      </c>
      <c r="F159" s="107"/>
      <c r="G159" s="81" t="s">
        <v>292</v>
      </c>
      <c r="H159"/>
      <c r="I159" s="93"/>
      <c r="J159" s="54">
        <f>K159+K159*0.1</f>
        <v>411.4</v>
      </c>
      <c r="K159" s="55">
        <f>L159-L159*$J$2%</f>
        <v>374</v>
      </c>
      <c r="L159" s="94">
        <v>374</v>
      </c>
      <c r="M159" s="93"/>
      <c r="N159"/>
      <c r="Q159" s="113" t="s">
        <v>322</v>
      </c>
    </row>
    <row r="160" spans="1:17" s="14" customFormat="1" ht="15.75" customHeight="1">
      <c r="A160" s="76"/>
      <c r="B160" s="110" t="s">
        <v>532</v>
      </c>
      <c r="C160" s="111" t="s">
        <v>533</v>
      </c>
      <c r="D160" s="112" t="s">
        <v>534</v>
      </c>
      <c r="E160" s="107">
        <v>2009</v>
      </c>
      <c r="F160" s="107">
        <v>20</v>
      </c>
      <c r="G160" s="81" t="s">
        <v>350</v>
      </c>
      <c r="H160"/>
      <c r="I160" s="93"/>
      <c r="J160" s="54">
        <f>K160+K160*0.1</f>
        <v>528</v>
      </c>
      <c r="K160" s="55">
        <f>L160-L160*$J$2%</f>
        <v>480</v>
      </c>
      <c r="L160" s="94">
        <v>480</v>
      </c>
      <c r="M160" s="93"/>
      <c r="N160"/>
      <c r="Q160" s="95" t="s">
        <v>28</v>
      </c>
    </row>
    <row r="161" spans="1:17" s="14" customFormat="1" ht="15.75" customHeight="1">
      <c r="A161" s="76"/>
      <c r="B161" s="110" t="s">
        <v>535</v>
      </c>
      <c r="C161" s="134" t="s">
        <v>536</v>
      </c>
      <c r="D161" s="135" t="s">
        <v>537</v>
      </c>
      <c r="E161" s="136">
        <v>2002</v>
      </c>
      <c r="F161" s="107">
        <v>10</v>
      </c>
      <c r="G161" s="81" t="s">
        <v>33</v>
      </c>
      <c r="H161"/>
      <c r="I161" s="93" t="s">
        <v>71</v>
      </c>
      <c r="J161" s="54">
        <f>K161+K161*0.1</f>
        <v>435.6</v>
      </c>
      <c r="K161" s="55">
        <f>L161-L161*$J$2%</f>
        <v>396</v>
      </c>
      <c r="L161" s="94">
        <v>396</v>
      </c>
      <c r="M161" s="93"/>
      <c r="N161"/>
      <c r="Q161" s="113" t="s">
        <v>28</v>
      </c>
    </row>
    <row r="162" spans="1:17" s="14" customFormat="1" ht="15.75" customHeight="1">
      <c r="A162" s="76"/>
      <c r="B162" s="110" t="s">
        <v>538</v>
      </c>
      <c r="C162" s="111" t="s">
        <v>539</v>
      </c>
      <c r="D162" s="112" t="s">
        <v>540</v>
      </c>
      <c r="E162" s="107">
        <v>2005</v>
      </c>
      <c r="F162" s="107">
        <v>14</v>
      </c>
      <c r="G162" s="81" t="s">
        <v>123</v>
      </c>
      <c r="H162"/>
      <c r="I162" s="93" t="s">
        <v>71</v>
      </c>
      <c r="J162" s="54">
        <f>K162+K162*0.1</f>
        <v>356.4</v>
      </c>
      <c r="K162" s="55">
        <f>L162-L162*$J$2%</f>
        <v>324</v>
      </c>
      <c r="L162" s="94">
        <v>324</v>
      </c>
      <c r="M162" s="93"/>
      <c r="N162"/>
      <c r="Q162" s="113" t="s">
        <v>28</v>
      </c>
    </row>
    <row r="163" spans="1:17" s="14" customFormat="1" ht="15.75" customHeight="1">
      <c r="A163" s="76"/>
      <c r="B163" s="110" t="s">
        <v>541</v>
      </c>
      <c r="C163" s="111" t="s">
        <v>542</v>
      </c>
      <c r="D163" s="112" t="s">
        <v>277</v>
      </c>
      <c r="E163" s="107">
        <v>2009</v>
      </c>
      <c r="F163" s="107">
        <v>12</v>
      </c>
      <c r="G163" s="81" t="s">
        <v>123</v>
      </c>
      <c r="H163"/>
      <c r="I163" s="93" t="s">
        <v>71</v>
      </c>
      <c r="J163" s="54">
        <f>K163+K163*0.1</f>
        <v>473</v>
      </c>
      <c r="K163" s="55">
        <f>L163-L163*$J$2%</f>
        <v>430</v>
      </c>
      <c r="L163" s="94">
        <v>430</v>
      </c>
      <c r="M163" s="93"/>
      <c r="N163"/>
      <c r="Q163" s="95" t="s">
        <v>28</v>
      </c>
    </row>
    <row r="164" spans="1:17" s="14" customFormat="1" ht="15.75" customHeight="1">
      <c r="A164" s="76"/>
      <c r="B164" s="110" t="s">
        <v>543</v>
      </c>
      <c r="C164" s="111" t="s">
        <v>544</v>
      </c>
      <c r="D164" s="112" t="s">
        <v>545</v>
      </c>
      <c r="E164" s="107">
        <v>2009</v>
      </c>
      <c r="F164" s="107">
        <v>24</v>
      </c>
      <c r="G164" s="81" t="s">
        <v>119</v>
      </c>
      <c r="H164"/>
      <c r="I164" s="93" t="s">
        <v>71</v>
      </c>
      <c r="J164" s="54">
        <f>K164+K164*0.1</f>
        <v>356.4</v>
      </c>
      <c r="K164" s="55">
        <f>L164-L164*$J$2%</f>
        <v>324</v>
      </c>
      <c r="L164" s="94">
        <v>324</v>
      </c>
      <c r="M164" s="93"/>
      <c r="N164"/>
      <c r="Q164" s="95" t="s">
        <v>28</v>
      </c>
    </row>
    <row r="165" spans="1:17" s="14" customFormat="1" ht="15.75" customHeight="1">
      <c r="A165" s="76"/>
      <c r="B165" s="110" t="s">
        <v>546</v>
      </c>
      <c r="C165" s="111" t="s">
        <v>547</v>
      </c>
      <c r="D165" s="112" t="s">
        <v>548</v>
      </c>
      <c r="E165" s="107">
        <v>2008</v>
      </c>
      <c r="F165" s="107">
        <v>30</v>
      </c>
      <c r="G165" s="81" t="s">
        <v>549</v>
      </c>
      <c r="H165"/>
      <c r="I165" s="93" t="s">
        <v>71</v>
      </c>
      <c r="J165" s="54">
        <f>K165+K165*0.1</f>
        <v>224.4</v>
      </c>
      <c r="K165" s="55">
        <f>L165-L165*$J$2%</f>
        <v>204</v>
      </c>
      <c r="L165" s="94">
        <v>204</v>
      </c>
      <c r="M165" s="93"/>
      <c r="N165"/>
      <c r="Q165" s="113" t="s">
        <v>28</v>
      </c>
    </row>
    <row r="166" spans="1:17" s="14" customFormat="1" ht="15.75" customHeight="1">
      <c r="A166" s="76"/>
      <c r="B166" s="169" t="s">
        <v>550</v>
      </c>
      <c r="C166" s="90" t="s">
        <v>551</v>
      </c>
      <c r="D166" s="119" t="s">
        <v>552</v>
      </c>
      <c r="E166" s="92">
        <v>2017</v>
      </c>
      <c r="F166" s="92">
        <v>10</v>
      </c>
      <c r="G166" s="118" t="s">
        <v>42</v>
      </c>
      <c r="H166" s="57"/>
      <c r="I166" s="93" t="s">
        <v>71</v>
      </c>
      <c r="J166" s="54">
        <f>K166+K166*0.1</f>
        <v>605</v>
      </c>
      <c r="K166" s="55">
        <f>L166-L166*$J$2%</f>
        <v>550</v>
      </c>
      <c r="L166" s="94">
        <v>550</v>
      </c>
      <c r="M166" s="93"/>
      <c r="N166" s="57"/>
      <c r="O166" s="58">
        <v>42940</v>
      </c>
      <c r="Q166" s="95" t="s">
        <v>28</v>
      </c>
    </row>
    <row r="167" spans="1:17" s="14" customFormat="1" ht="15.75" customHeight="1">
      <c r="A167" s="10"/>
      <c r="B167" s="110" t="s">
        <v>553</v>
      </c>
      <c r="C167" s="134" t="s">
        <v>554</v>
      </c>
      <c r="D167" s="135" t="s">
        <v>555</v>
      </c>
      <c r="E167" s="136">
        <v>2012</v>
      </c>
      <c r="F167" s="107">
        <v>14</v>
      </c>
      <c r="G167" s="81" t="s">
        <v>178</v>
      </c>
      <c r="H167"/>
      <c r="I167" s="93"/>
      <c r="J167" s="54">
        <f>K167+K167*0.1</f>
        <v>264</v>
      </c>
      <c r="K167" s="55">
        <f>L167-L167*$J$2%</f>
        <v>240</v>
      </c>
      <c r="L167" s="94">
        <v>240</v>
      </c>
      <c r="M167" s="93"/>
      <c r="N167"/>
      <c r="Q167" s="113" t="s">
        <v>193</v>
      </c>
    </row>
    <row r="168" spans="1:17" s="14" customFormat="1" ht="15.75" customHeight="1">
      <c r="A168" s="76"/>
      <c r="B168" s="110" t="s">
        <v>556</v>
      </c>
      <c r="C168" s="139" t="s">
        <v>557</v>
      </c>
      <c r="D168" s="153" t="s">
        <v>558</v>
      </c>
      <c r="E168" s="154">
        <v>2006</v>
      </c>
      <c r="F168" s="107">
        <v>28</v>
      </c>
      <c r="G168" s="81" t="s">
        <v>559</v>
      </c>
      <c r="H168"/>
      <c r="I168" s="93"/>
      <c r="J168" s="54">
        <f>K168+K168*0.1</f>
        <v>154</v>
      </c>
      <c r="K168" s="55">
        <f>L168-L168*$J$2%</f>
        <v>140</v>
      </c>
      <c r="L168" s="94">
        <v>140</v>
      </c>
      <c r="M168" s="93"/>
      <c r="N168"/>
      <c r="Q168" s="113" t="s">
        <v>193</v>
      </c>
    </row>
    <row r="169" spans="1:17" s="14" customFormat="1" ht="15.75" customHeight="1">
      <c r="A169" s="76"/>
      <c r="B169" s="110" t="s">
        <v>560</v>
      </c>
      <c r="C169" s="134" t="s">
        <v>561</v>
      </c>
      <c r="D169" s="135" t="s">
        <v>562</v>
      </c>
      <c r="E169" s="136">
        <v>2000</v>
      </c>
      <c r="F169" s="107">
        <v>26</v>
      </c>
      <c r="G169" s="81" t="s">
        <v>204</v>
      </c>
      <c r="H169"/>
      <c r="I169" s="93"/>
      <c r="J169" s="54">
        <f>K169+K169*0.1</f>
        <v>154</v>
      </c>
      <c r="K169" s="55">
        <f>L169-L169*$J$2%</f>
        <v>140</v>
      </c>
      <c r="L169" s="170">
        <v>140</v>
      </c>
      <c r="M169" s="93"/>
      <c r="N169"/>
      <c r="Q169" s="113" t="s">
        <v>193</v>
      </c>
    </row>
    <row r="170" spans="1:17" s="14" customFormat="1" ht="15.75" customHeight="1">
      <c r="A170" s="76"/>
      <c r="B170" s="110" t="s">
        <v>563</v>
      </c>
      <c r="C170" s="139" t="s">
        <v>564</v>
      </c>
      <c r="D170" s="153" t="s">
        <v>565</v>
      </c>
      <c r="E170" s="154">
        <v>2008</v>
      </c>
      <c r="F170" s="107">
        <v>12</v>
      </c>
      <c r="G170" s="81" t="s">
        <v>566</v>
      </c>
      <c r="H170"/>
      <c r="I170" s="93" t="s">
        <v>71</v>
      </c>
      <c r="J170" s="54">
        <f>K170+K170*0.1</f>
        <v>356.4</v>
      </c>
      <c r="K170" s="55">
        <f>L170-L170*$J$2%</f>
        <v>324</v>
      </c>
      <c r="L170" s="94">
        <v>324</v>
      </c>
      <c r="M170" s="93"/>
      <c r="N170"/>
      <c r="Q170" s="113" t="s">
        <v>28</v>
      </c>
    </row>
    <row r="171" spans="1:17" s="14" customFormat="1" ht="16.5" customHeight="1">
      <c r="A171" s="76"/>
      <c r="B171" s="77" t="s">
        <v>567</v>
      </c>
      <c r="C171" s="90" t="s">
        <v>568</v>
      </c>
      <c r="D171" s="119" t="s">
        <v>569</v>
      </c>
      <c r="E171" s="92">
        <v>2013</v>
      </c>
      <c r="F171" s="92">
        <v>12</v>
      </c>
      <c r="G171" s="118" t="s">
        <v>38</v>
      </c>
      <c r="H171"/>
      <c r="I171" s="93" t="s">
        <v>71</v>
      </c>
      <c r="J171" s="54">
        <f>K171+K171*0.1</f>
        <v>699.6</v>
      </c>
      <c r="K171" s="55">
        <f>L171-L171*$J$2%</f>
        <v>636</v>
      </c>
      <c r="L171" s="94">
        <v>636</v>
      </c>
      <c r="M171" s="93"/>
      <c r="N171"/>
      <c r="Q171" s="95" t="s">
        <v>28</v>
      </c>
    </row>
    <row r="172" spans="1:17" s="14" customFormat="1" ht="15.75" customHeight="1">
      <c r="A172" s="10"/>
      <c r="B172" s="111" t="s">
        <v>570</v>
      </c>
      <c r="C172" s="111" t="s">
        <v>571</v>
      </c>
      <c r="D172" s="111" t="s">
        <v>572</v>
      </c>
      <c r="E172" s="111">
        <v>2009</v>
      </c>
      <c r="F172" s="107">
        <v>10</v>
      </c>
      <c r="G172" s="111" t="s">
        <v>573</v>
      </c>
      <c r="H172"/>
      <c r="I172" s="111"/>
      <c r="J172" s="54">
        <f>K172+K172*0.1</f>
        <v>599.5</v>
      </c>
      <c r="K172" s="55">
        <f>L172-L172*$J$2%</f>
        <v>545</v>
      </c>
      <c r="L172" s="94">
        <v>545</v>
      </c>
      <c r="M172" s="111"/>
      <c r="N172"/>
      <c r="Q172" s="111" t="s">
        <v>28</v>
      </c>
    </row>
    <row r="173" spans="1:17" s="14" customFormat="1" ht="15.75" customHeight="1">
      <c r="A173" s="76"/>
      <c r="B173" s="110" t="s">
        <v>574</v>
      </c>
      <c r="C173" s="111" t="s">
        <v>575</v>
      </c>
      <c r="D173" s="112" t="s">
        <v>576</v>
      </c>
      <c r="E173" s="107">
        <v>2004</v>
      </c>
      <c r="F173" s="107"/>
      <c r="G173" s="81" t="s">
        <v>171</v>
      </c>
      <c r="H173"/>
      <c r="I173" s="93" t="s">
        <v>71</v>
      </c>
      <c r="J173" s="54">
        <f>K173+K173*0.1</f>
        <v>322.3</v>
      </c>
      <c r="K173" s="55">
        <f>L173-L173*$J$2%</f>
        <v>293</v>
      </c>
      <c r="L173" s="94">
        <v>293</v>
      </c>
      <c r="M173" s="93"/>
      <c r="N173"/>
      <c r="Q173" s="95" t="s">
        <v>322</v>
      </c>
    </row>
    <row r="174" spans="1:17" s="14" customFormat="1" ht="15.75" customHeight="1">
      <c r="A174" s="76"/>
      <c r="B174" s="77" t="s">
        <v>577</v>
      </c>
      <c r="C174" s="90" t="s">
        <v>578</v>
      </c>
      <c r="D174" s="119" t="s">
        <v>579</v>
      </c>
      <c r="E174" s="92">
        <v>2011</v>
      </c>
      <c r="F174" s="92">
        <v>20</v>
      </c>
      <c r="G174" s="118" t="s">
        <v>152</v>
      </c>
      <c r="H174"/>
      <c r="I174" s="93" t="s">
        <v>71</v>
      </c>
      <c r="J174" s="54">
        <f>K174+K174*0.1</f>
        <v>528</v>
      </c>
      <c r="K174" s="55">
        <f>L174-L174*$J$2%</f>
        <v>480</v>
      </c>
      <c r="L174" s="94">
        <v>480</v>
      </c>
      <c r="M174" s="93"/>
      <c r="N174"/>
      <c r="Q174" s="95" t="s">
        <v>28</v>
      </c>
    </row>
    <row r="175" spans="1:17" s="14" customFormat="1" ht="16.5" customHeight="1">
      <c r="A175" s="10"/>
      <c r="B175" s="110" t="s">
        <v>580</v>
      </c>
      <c r="C175" s="111" t="s">
        <v>581</v>
      </c>
      <c r="D175" s="112" t="s">
        <v>582</v>
      </c>
      <c r="E175" s="107">
        <v>2007</v>
      </c>
      <c r="F175" s="107">
        <v>14</v>
      </c>
      <c r="G175" s="81" t="s">
        <v>54</v>
      </c>
      <c r="H175"/>
      <c r="I175" s="93" t="s">
        <v>71</v>
      </c>
      <c r="J175" s="54">
        <f>K175+K175*0.1</f>
        <v>290.4</v>
      </c>
      <c r="K175" s="55">
        <f>L175-L175*$J$2%</f>
        <v>264</v>
      </c>
      <c r="L175" s="94">
        <v>264</v>
      </c>
      <c r="M175" s="93"/>
      <c r="N175"/>
      <c r="Q175" s="113" t="s">
        <v>28</v>
      </c>
    </row>
    <row r="176" spans="1:17" s="14" customFormat="1" ht="16.5" customHeight="1">
      <c r="A176" s="76"/>
      <c r="B176" s="110" t="s">
        <v>583</v>
      </c>
      <c r="C176" s="111" t="s">
        <v>584</v>
      </c>
      <c r="D176" s="112" t="s">
        <v>585</v>
      </c>
      <c r="E176" s="107">
        <v>2008</v>
      </c>
      <c r="F176" s="107">
        <v>14</v>
      </c>
      <c r="G176" s="81" t="s">
        <v>586</v>
      </c>
      <c r="H176"/>
      <c r="I176" s="93"/>
      <c r="J176" s="54">
        <f>K176+K176*0.1</f>
        <v>528</v>
      </c>
      <c r="K176" s="55">
        <f>L176-L176*$J$2%</f>
        <v>480</v>
      </c>
      <c r="L176" s="94">
        <v>480</v>
      </c>
      <c r="M176" s="93"/>
      <c r="N176"/>
      <c r="Q176" s="95" t="s">
        <v>28</v>
      </c>
    </row>
    <row r="177" spans="1:17" s="14" customFormat="1" ht="16.5" customHeight="1">
      <c r="A177" s="76"/>
      <c r="B177" s="110" t="s">
        <v>587</v>
      </c>
      <c r="C177" s="111" t="s">
        <v>588</v>
      </c>
      <c r="D177" s="112" t="s">
        <v>589</v>
      </c>
      <c r="E177" s="107">
        <v>2008</v>
      </c>
      <c r="F177" s="107">
        <v>16</v>
      </c>
      <c r="G177" s="81" t="s">
        <v>46</v>
      </c>
      <c r="H177"/>
      <c r="I177" s="93"/>
      <c r="J177" s="54">
        <f>K177+K177*0.1</f>
        <v>407</v>
      </c>
      <c r="K177" s="55">
        <f>L177-L177*$J$2%</f>
        <v>370</v>
      </c>
      <c r="L177" s="94">
        <v>370</v>
      </c>
      <c r="M177" s="93"/>
      <c r="N177"/>
      <c r="Q177" s="95" t="s">
        <v>28</v>
      </c>
    </row>
    <row r="178" spans="1:17" s="14" customFormat="1" ht="16.5" customHeight="1">
      <c r="A178" s="76"/>
      <c r="B178" s="110" t="s">
        <v>590</v>
      </c>
      <c r="C178" s="111" t="s">
        <v>588</v>
      </c>
      <c r="D178" s="112" t="s">
        <v>591</v>
      </c>
      <c r="E178" s="107">
        <v>2007</v>
      </c>
      <c r="F178" s="107">
        <v>12</v>
      </c>
      <c r="G178" s="81" t="s">
        <v>192</v>
      </c>
      <c r="H178"/>
      <c r="I178" s="93" t="s">
        <v>71</v>
      </c>
      <c r="J178" s="54">
        <f>K178+K178*0.1</f>
        <v>528</v>
      </c>
      <c r="K178" s="55">
        <f>L178-L178*$J$2%</f>
        <v>480</v>
      </c>
      <c r="L178" s="94">
        <v>480</v>
      </c>
      <c r="M178" s="93"/>
      <c r="N178"/>
      <c r="Q178" s="113" t="s">
        <v>28</v>
      </c>
    </row>
    <row r="179" spans="1:17" s="14" customFormat="1" ht="16.5" customHeight="1">
      <c r="A179" s="76"/>
      <c r="B179" s="110" t="s">
        <v>592</v>
      </c>
      <c r="C179" s="111" t="s">
        <v>588</v>
      </c>
      <c r="D179" s="112" t="s">
        <v>593</v>
      </c>
      <c r="E179" s="107">
        <v>2009</v>
      </c>
      <c r="F179" s="107">
        <v>30</v>
      </c>
      <c r="G179" s="81" t="s">
        <v>594</v>
      </c>
      <c r="H179"/>
      <c r="I179" s="93"/>
      <c r="J179" s="54">
        <f>K179+K179*0.1</f>
        <v>253</v>
      </c>
      <c r="K179" s="55">
        <f>L179-L179*$J$2%</f>
        <v>230</v>
      </c>
      <c r="L179" s="94">
        <v>230</v>
      </c>
      <c r="M179" s="93"/>
      <c r="N179"/>
      <c r="Q179" s="113" t="s">
        <v>28</v>
      </c>
    </row>
    <row r="180" spans="1:17" s="14" customFormat="1" ht="16.5" customHeight="1">
      <c r="A180" s="76"/>
      <c r="B180" s="110" t="s">
        <v>595</v>
      </c>
      <c r="C180" s="111" t="s">
        <v>596</v>
      </c>
      <c r="D180" s="112" t="s">
        <v>597</v>
      </c>
      <c r="E180" s="107">
        <v>2012</v>
      </c>
      <c r="F180" s="107">
        <v>20</v>
      </c>
      <c r="G180" s="81" t="s">
        <v>598</v>
      </c>
      <c r="H180"/>
      <c r="I180" s="93" t="s">
        <v>71</v>
      </c>
      <c r="J180" s="54">
        <f>K180+K180*0.1</f>
        <v>330</v>
      </c>
      <c r="K180" s="55">
        <f>L180-L180*$J$2%</f>
        <v>300</v>
      </c>
      <c r="L180" s="94">
        <v>300</v>
      </c>
      <c r="M180" s="93"/>
      <c r="N180"/>
      <c r="Q180" s="113" t="s">
        <v>28</v>
      </c>
    </row>
    <row r="181" spans="1:17" s="14" customFormat="1" ht="15.75" customHeight="1">
      <c r="A181" s="76"/>
      <c r="B181" s="77" t="s">
        <v>599</v>
      </c>
      <c r="C181" s="90" t="s">
        <v>600</v>
      </c>
      <c r="D181" s="119" t="s">
        <v>601</v>
      </c>
      <c r="E181" s="92">
        <v>2017</v>
      </c>
      <c r="F181" s="92">
        <v>16</v>
      </c>
      <c r="G181" s="118" t="s">
        <v>79</v>
      </c>
      <c r="H181" s="57"/>
      <c r="I181" s="93" t="s">
        <v>71</v>
      </c>
      <c r="J181" s="54">
        <f>K181+K181*0.1</f>
        <v>605</v>
      </c>
      <c r="K181" s="55">
        <f>L181-L181*$J$2%</f>
        <v>550</v>
      </c>
      <c r="L181" s="94">
        <v>550</v>
      </c>
      <c r="M181" s="93"/>
      <c r="N181" s="57"/>
      <c r="O181" s="58">
        <v>42712</v>
      </c>
      <c r="Q181" s="95" t="s">
        <v>28</v>
      </c>
    </row>
    <row r="182" spans="1:17" s="14" customFormat="1" ht="15.75" customHeight="1">
      <c r="A182" s="76"/>
      <c r="B182" s="110" t="s">
        <v>602</v>
      </c>
      <c r="C182" s="111" t="s">
        <v>603</v>
      </c>
      <c r="D182" s="112" t="s">
        <v>604</v>
      </c>
      <c r="E182" s="107">
        <v>2008</v>
      </c>
      <c r="F182" s="107">
        <v>14</v>
      </c>
      <c r="G182" s="81" t="s">
        <v>453</v>
      </c>
      <c r="H182"/>
      <c r="I182" s="93"/>
      <c r="J182" s="54">
        <f>K182+K182*0.1</f>
        <v>561</v>
      </c>
      <c r="K182" s="55">
        <f>L182-L182*$J$2%</f>
        <v>510</v>
      </c>
      <c r="L182" s="94">
        <v>510</v>
      </c>
      <c r="M182" s="93"/>
      <c r="N182"/>
      <c r="Q182" s="113" t="s">
        <v>28</v>
      </c>
    </row>
    <row r="183" spans="1:17" s="14" customFormat="1" ht="15.75" customHeight="1">
      <c r="A183" s="10"/>
      <c r="B183" s="110" t="s">
        <v>605</v>
      </c>
      <c r="C183" s="111" t="s">
        <v>606</v>
      </c>
      <c r="D183" s="112" t="s">
        <v>607</v>
      </c>
      <c r="E183" s="107">
        <v>2005</v>
      </c>
      <c r="F183" s="107">
        <v>10</v>
      </c>
      <c r="G183" s="81" t="s">
        <v>192</v>
      </c>
      <c r="H183"/>
      <c r="I183" s="93"/>
      <c r="J183" s="54">
        <f>K183+K183*0.1</f>
        <v>308</v>
      </c>
      <c r="K183" s="55">
        <f>L183-L183*$J$2%</f>
        <v>280</v>
      </c>
      <c r="L183" s="94">
        <v>280</v>
      </c>
      <c r="M183" s="93"/>
      <c r="N183"/>
      <c r="Q183" s="113" t="s">
        <v>28</v>
      </c>
    </row>
    <row r="184" spans="1:17" s="14" customFormat="1" ht="15.75" customHeight="1">
      <c r="A184" s="76"/>
      <c r="B184" s="110" t="s">
        <v>608</v>
      </c>
      <c r="C184" s="139" t="s">
        <v>609</v>
      </c>
      <c r="D184" s="153" t="s">
        <v>610</v>
      </c>
      <c r="E184" s="154">
        <v>2006</v>
      </c>
      <c r="F184" s="107">
        <v>10</v>
      </c>
      <c r="G184" s="81" t="s">
        <v>611</v>
      </c>
      <c r="H184"/>
      <c r="I184" s="93"/>
      <c r="J184" s="54">
        <f>K184+K184*0.1</f>
        <v>110</v>
      </c>
      <c r="K184" s="55">
        <f>L184-L184*$J$2%</f>
        <v>100</v>
      </c>
      <c r="L184" s="94">
        <v>100</v>
      </c>
      <c r="M184" s="93"/>
      <c r="N184"/>
      <c r="Q184" s="113" t="s">
        <v>322</v>
      </c>
    </row>
    <row r="185" spans="1:17" s="14" customFormat="1" ht="15.75" customHeight="1">
      <c r="A185" s="76"/>
      <c r="B185" s="134" t="s">
        <v>612</v>
      </c>
      <c r="C185" s="134" t="s">
        <v>613</v>
      </c>
      <c r="D185" s="134" t="s">
        <v>614</v>
      </c>
      <c r="E185" s="171">
        <v>2005</v>
      </c>
      <c r="F185" s="107">
        <v>18</v>
      </c>
      <c r="G185" s="134" t="s">
        <v>178</v>
      </c>
      <c r="H185"/>
      <c r="I185" s="93" t="s">
        <v>71</v>
      </c>
      <c r="J185" s="54">
        <f>K185+K185*0.1</f>
        <v>363</v>
      </c>
      <c r="K185" s="55">
        <f>L185-L185*$J$2%</f>
        <v>330</v>
      </c>
      <c r="L185" s="94">
        <v>330</v>
      </c>
      <c r="M185" s="134"/>
      <c r="N185"/>
      <c r="Q185" s="134" t="s">
        <v>28</v>
      </c>
    </row>
    <row r="186" spans="1:17" s="14" customFormat="1" ht="15.75" customHeight="1">
      <c r="A186" s="76"/>
      <c r="B186" s="77" t="s">
        <v>615</v>
      </c>
      <c r="C186" s="90" t="s">
        <v>616</v>
      </c>
      <c r="D186" s="119" t="s">
        <v>617</v>
      </c>
      <c r="E186" s="92">
        <v>2013</v>
      </c>
      <c r="F186" s="92">
        <v>18</v>
      </c>
      <c r="G186" s="118" t="s">
        <v>618</v>
      </c>
      <c r="H186"/>
      <c r="I186" s="93" t="s">
        <v>71</v>
      </c>
      <c r="J186" s="54">
        <f>K186+K186*0.1</f>
        <v>528</v>
      </c>
      <c r="K186" s="55">
        <f>L186-L186*$J$2%</f>
        <v>480</v>
      </c>
      <c r="L186" s="94">
        <v>480</v>
      </c>
      <c r="M186" s="148"/>
      <c r="N186"/>
      <c r="O186" s="152"/>
      <c r="P186" s="152"/>
      <c r="Q186" s="95" t="s">
        <v>28</v>
      </c>
    </row>
    <row r="187" spans="1:17" s="14" customFormat="1" ht="16.5" customHeight="1">
      <c r="A187" s="76"/>
      <c r="B187" s="110" t="s">
        <v>619</v>
      </c>
      <c r="C187" s="111" t="s">
        <v>620</v>
      </c>
      <c r="D187" s="112" t="s">
        <v>621</v>
      </c>
      <c r="E187" s="107">
        <v>2005</v>
      </c>
      <c r="F187" s="107">
        <v>20</v>
      </c>
      <c r="G187" s="81" t="s">
        <v>70</v>
      </c>
      <c r="H187"/>
      <c r="I187" s="93" t="s">
        <v>71</v>
      </c>
      <c r="J187" s="54">
        <f>K187+K187*0.1</f>
        <v>341</v>
      </c>
      <c r="K187" s="55">
        <f>L187-L187*$J$2%</f>
        <v>310</v>
      </c>
      <c r="L187" s="94">
        <v>310</v>
      </c>
      <c r="M187" s="93"/>
      <c r="N187"/>
      <c r="Q187" s="113" t="s">
        <v>28</v>
      </c>
    </row>
    <row r="188" spans="1:17" s="14" customFormat="1" ht="15.75" customHeight="1">
      <c r="A188" s="74"/>
      <c r="B188" s="110" t="s">
        <v>622</v>
      </c>
      <c r="C188" s="111" t="s">
        <v>623</v>
      </c>
      <c r="D188" s="112" t="s">
        <v>624</v>
      </c>
      <c r="E188" s="107">
        <v>2009</v>
      </c>
      <c r="F188" s="107">
        <v>16</v>
      </c>
      <c r="G188" s="81" t="s">
        <v>625</v>
      </c>
      <c r="H188"/>
      <c r="I188" s="93" t="s">
        <v>71</v>
      </c>
      <c r="J188" s="54">
        <f>K188+K188*0.1</f>
        <v>440</v>
      </c>
      <c r="K188" s="55">
        <f>L188-L188*$J$2%</f>
        <v>400</v>
      </c>
      <c r="L188" s="94">
        <v>400</v>
      </c>
      <c r="M188" s="93"/>
      <c r="N188"/>
      <c r="Q188" s="95" t="s">
        <v>28</v>
      </c>
    </row>
    <row r="189" spans="1:17" s="14" customFormat="1" ht="15.75" customHeight="1">
      <c r="A189" s="76"/>
      <c r="B189" s="110" t="s">
        <v>626</v>
      </c>
      <c r="C189" s="134" t="s">
        <v>627</v>
      </c>
      <c r="D189" s="135" t="s">
        <v>628</v>
      </c>
      <c r="E189" s="136">
        <v>2005</v>
      </c>
      <c r="F189" s="107">
        <v>12</v>
      </c>
      <c r="G189" s="81" t="s">
        <v>54</v>
      </c>
      <c r="H189"/>
      <c r="I189" s="93" t="s">
        <v>71</v>
      </c>
      <c r="J189" s="54">
        <f>K189+K189*0.1</f>
        <v>382.8</v>
      </c>
      <c r="K189" s="55">
        <f>L189-L189*$J$2%</f>
        <v>348</v>
      </c>
      <c r="L189" s="94">
        <v>348</v>
      </c>
      <c r="M189" s="93"/>
      <c r="N189"/>
      <c r="Q189" s="113" t="s">
        <v>28</v>
      </c>
    </row>
    <row r="190" spans="1:17" s="14" customFormat="1" ht="15.75" customHeight="1">
      <c r="A190" s="76"/>
      <c r="B190" s="110" t="s">
        <v>629</v>
      </c>
      <c r="C190" s="90" t="s">
        <v>630</v>
      </c>
      <c r="D190" s="119" t="s">
        <v>631</v>
      </c>
      <c r="E190" s="92">
        <v>2017</v>
      </c>
      <c r="F190" s="92">
        <v>8</v>
      </c>
      <c r="G190" s="102" t="s">
        <v>313</v>
      </c>
      <c r="H190" s="57"/>
      <c r="I190" s="93" t="s">
        <v>71</v>
      </c>
      <c r="J190" s="54">
        <f>K190+K190*0.1</f>
        <v>825</v>
      </c>
      <c r="K190" s="55">
        <f>L190-L190*$J$2%</f>
        <v>750</v>
      </c>
      <c r="L190" s="94">
        <v>750</v>
      </c>
      <c r="M190" s="93"/>
      <c r="N190" s="57"/>
      <c r="O190" s="58">
        <v>42794</v>
      </c>
      <c r="Q190" s="95" t="s">
        <v>28</v>
      </c>
    </row>
    <row r="191" spans="1:17" s="14" customFormat="1" ht="15.75" customHeight="1">
      <c r="A191" s="76"/>
      <c r="B191" s="172" t="s">
        <v>632</v>
      </c>
      <c r="C191" s="134" t="s">
        <v>633</v>
      </c>
      <c r="D191" s="135" t="s">
        <v>634</v>
      </c>
      <c r="E191" s="107">
        <v>2005</v>
      </c>
      <c r="F191" s="107">
        <v>12</v>
      </c>
      <c r="G191" s="81" t="s">
        <v>247</v>
      </c>
      <c r="H191"/>
      <c r="I191" s="93" t="s">
        <v>71</v>
      </c>
      <c r="J191" s="54">
        <f>K191+K191*0.1</f>
        <v>528</v>
      </c>
      <c r="K191" s="55">
        <f>L191-L191*$J$2%</f>
        <v>480</v>
      </c>
      <c r="L191" s="94">
        <v>480</v>
      </c>
      <c r="M191" s="93"/>
      <c r="N191"/>
      <c r="Q191" s="173" t="s">
        <v>28</v>
      </c>
    </row>
    <row r="192" spans="1:17" s="152" customFormat="1" ht="16.5" customHeight="1">
      <c r="A192" s="10"/>
      <c r="B192" s="110" t="s">
        <v>635</v>
      </c>
      <c r="C192" s="134" t="s">
        <v>636</v>
      </c>
      <c r="D192" s="135" t="s">
        <v>637</v>
      </c>
      <c r="E192" s="107">
        <v>2009</v>
      </c>
      <c r="F192" s="107">
        <v>4</v>
      </c>
      <c r="G192" s="81" t="s">
        <v>105</v>
      </c>
      <c r="H192"/>
      <c r="I192" s="93"/>
      <c r="J192" s="54">
        <f>K192+K192*0.1</f>
        <v>536.8</v>
      </c>
      <c r="K192" s="55">
        <f>L192-L192*$J$2%</f>
        <v>488</v>
      </c>
      <c r="L192" s="94">
        <v>488</v>
      </c>
      <c r="M192" s="93"/>
      <c r="N192"/>
      <c r="O192" s="14"/>
      <c r="P192" s="14"/>
      <c r="Q192" s="113" t="s">
        <v>193</v>
      </c>
    </row>
    <row r="193" spans="1:17" s="14" customFormat="1" ht="15.75" customHeight="1">
      <c r="A193" s="76"/>
      <c r="B193" s="110" t="s">
        <v>638</v>
      </c>
      <c r="C193" s="111" t="s">
        <v>639</v>
      </c>
      <c r="D193" s="112" t="s">
        <v>640</v>
      </c>
      <c r="E193" s="107">
        <v>2007</v>
      </c>
      <c r="F193" s="107">
        <v>48</v>
      </c>
      <c r="G193" s="81" t="s">
        <v>594</v>
      </c>
      <c r="H193"/>
      <c r="I193" s="93"/>
      <c r="J193" s="54">
        <f>K193+K193*0.1</f>
        <v>184.8</v>
      </c>
      <c r="K193" s="55">
        <f>L193-L193*$J$2%</f>
        <v>168</v>
      </c>
      <c r="L193" s="94">
        <v>168</v>
      </c>
      <c r="M193" s="93"/>
      <c r="N193"/>
      <c r="Q193" s="113" t="s">
        <v>28</v>
      </c>
    </row>
    <row r="194" spans="1:17" s="14" customFormat="1" ht="15.75" customHeight="1">
      <c r="A194" s="76"/>
      <c r="B194" s="110" t="s">
        <v>641</v>
      </c>
      <c r="C194" s="111" t="s">
        <v>642</v>
      </c>
      <c r="D194" s="112" t="s">
        <v>643</v>
      </c>
      <c r="E194" s="107">
        <v>2016</v>
      </c>
      <c r="F194" s="107">
        <v>10</v>
      </c>
      <c r="G194" s="81" t="s">
        <v>313</v>
      </c>
      <c r="H194"/>
      <c r="I194" s="93" t="s">
        <v>71</v>
      </c>
      <c r="J194" s="54">
        <f>K194+K194*0.1</f>
        <v>599.5</v>
      </c>
      <c r="K194" s="55">
        <f>L194-L194*$J$2%</f>
        <v>545</v>
      </c>
      <c r="L194" s="94">
        <v>545</v>
      </c>
      <c r="M194" s="93"/>
      <c r="N194"/>
      <c r="Q194" s="113" t="s">
        <v>28</v>
      </c>
    </row>
    <row r="195" spans="1:17" s="14" customFormat="1" ht="15.75" customHeight="1">
      <c r="A195" s="76"/>
      <c r="B195" s="77" t="s">
        <v>644</v>
      </c>
      <c r="C195" s="90" t="s">
        <v>642</v>
      </c>
      <c r="D195" s="119" t="s">
        <v>645</v>
      </c>
      <c r="E195" s="92">
        <v>2012</v>
      </c>
      <c r="F195" s="92">
        <v>8</v>
      </c>
      <c r="G195" s="118" t="s">
        <v>522</v>
      </c>
      <c r="H195"/>
      <c r="I195" s="107" t="s">
        <v>71</v>
      </c>
      <c r="J195" s="54">
        <f>K195+K195*0.1</f>
        <v>998.8</v>
      </c>
      <c r="K195" s="55">
        <f>L195-L195*$J$2%</f>
        <v>908</v>
      </c>
      <c r="L195" s="94">
        <v>908</v>
      </c>
      <c r="M195" s="93"/>
      <c r="N195"/>
      <c r="Q195" s="95" t="s">
        <v>28</v>
      </c>
    </row>
    <row r="196" spans="1:17" s="14" customFormat="1" ht="16.5" customHeight="1">
      <c r="A196" s="76"/>
      <c r="B196" s="110" t="s">
        <v>646</v>
      </c>
      <c r="C196" s="111" t="s">
        <v>647</v>
      </c>
      <c r="D196" s="112" t="s">
        <v>648</v>
      </c>
      <c r="E196" s="107">
        <v>2006</v>
      </c>
      <c r="F196" s="107">
        <v>12</v>
      </c>
      <c r="G196" s="81" t="s">
        <v>42</v>
      </c>
      <c r="H196"/>
      <c r="I196" s="93" t="s">
        <v>71</v>
      </c>
      <c r="J196" s="54">
        <f>K196+K196*0.1</f>
        <v>528</v>
      </c>
      <c r="K196" s="55">
        <f>L196-L196*$J$2%</f>
        <v>480</v>
      </c>
      <c r="L196" s="94">
        <v>480</v>
      </c>
      <c r="M196" s="93"/>
      <c r="N196"/>
      <c r="Q196" s="113" t="s">
        <v>28</v>
      </c>
    </row>
    <row r="197" spans="1:17" s="14" customFormat="1" ht="15.75" customHeight="1">
      <c r="A197" s="10"/>
      <c r="B197" s="110" t="s">
        <v>649</v>
      </c>
      <c r="C197" s="134" t="s">
        <v>650</v>
      </c>
      <c r="D197" s="135" t="s">
        <v>651</v>
      </c>
      <c r="E197" s="136">
        <v>2008</v>
      </c>
      <c r="F197" s="107">
        <v>8</v>
      </c>
      <c r="G197" s="81" t="s">
        <v>652</v>
      </c>
      <c r="H197"/>
      <c r="I197" s="93" t="s">
        <v>71</v>
      </c>
      <c r="J197" s="54">
        <f>K197+K197*0.1</f>
        <v>561</v>
      </c>
      <c r="K197" s="55">
        <f>L197-L197*$J$2%</f>
        <v>510</v>
      </c>
      <c r="L197" s="94">
        <v>510</v>
      </c>
      <c r="M197" s="93"/>
      <c r="N197"/>
      <c r="Q197" s="113" t="s">
        <v>28</v>
      </c>
    </row>
    <row r="198" spans="1:17" s="14" customFormat="1" ht="15.75" customHeight="1">
      <c r="A198" s="76"/>
      <c r="B198" s="110" t="s">
        <v>653</v>
      </c>
      <c r="C198" s="111" t="s">
        <v>654</v>
      </c>
      <c r="D198" s="112" t="s">
        <v>655</v>
      </c>
      <c r="E198" s="107">
        <v>2009</v>
      </c>
      <c r="F198" s="107">
        <v>16</v>
      </c>
      <c r="G198" s="81" t="s">
        <v>46</v>
      </c>
      <c r="H198"/>
      <c r="I198" s="93"/>
      <c r="J198" s="54">
        <f>K198+K198*0.1</f>
        <v>369.6</v>
      </c>
      <c r="K198" s="55">
        <f>L198-L198*$J$2%</f>
        <v>336</v>
      </c>
      <c r="L198" s="94">
        <v>336</v>
      </c>
      <c r="M198" s="93"/>
      <c r="N198"/>
      <c r="Q198" s="95" t="s">
        <v>28</v>
      </c>
    </row>
    <row r="199" spans="1:17" s="14" customFormat="1" ht="15.75" customHeight="1">
      <c r="A199" s="76"/>
      <c r="B199" s="110" t="s">
        <v>656</v>
      </c>
      <c r="C199" s="134" t="s">
        <v>657</v>
      </c>
      <c r="D199" s="135" t="s">
        <v>658</v>
      </c>
      <c r="E199" s="136">
        <v>2006</v>
      </c>
      <c r="F199" s="107">
        <v>12</v>
      </c>
      <c r="G199" s="81" t="s">
        <v>220</v>
      </c>
      <c r="H199"/>
      <c r="I199" s="93" t="s">
        <v>71</v>
      </c>
      <c r="J199" s="54">
        <f>K199+K199*0.1</f>
        <v>475.2</v>
      </c>
      <c r="K199" s="55">
        <f>L199-L199*$J$2%</f>
        <v>432</v>
      </c>
      <c r="L199" s="94">
        <v>432</v>
      </c>
      <c r="M199" s="93"/>
      <c r="N199"/>
      <c r="O199" s="152"/>
      <c r="P199" s="152"/>
      <c r="Q199" s="113" t="s">
        <v>28</v>
      </c>
    </row>
    <row r="200" spans="1:17" s="14" customFormat="1" ht="15.75" customHeight="1">
      <c r="A200" s="76"/>
      <c r="B200" s="110" t="s">
        <v>659</v>
      </c>
      <c r="C200" s="139" t="s">
        <v>660</v>
      </c>
      <c r="D200" s="153" t="s">
        <v>661</v>
      </c>
      <c r="E200" s="154">
        <v>2010</v>
      </c>
      <c r="F200" s="107">
        <v>8</v>
      </c>
      <c r="G200" s="81" t="s">
        <v>662</v>
      </c>
      <c r="H200"/>
      <c r="I200" s="93"/>
      <c r="J200" s="54">
        <f>K200+K200*0.1</f>
        <v>374</v>
      </c>
      <c r="K200" s="55">
        <f>L200-L200*$J$2%</f>
        <v>340</v>
      </c>
      <c r="L200" s="94">
        <v>340</v>
      </c>
      <c r="M200" s="93"/>
      <c r="N200"/>
      <c r="Q200" s="113" t="s">
        <v>193</v>
      </c>
    </row>
    <row r="201" spans="1:17" s="14" customFormat="1" ht="16.5" customHeight="1">
      <c r="A201" s="76"/>
      <c r="B201" s="110" t="s">
        <v>663</v>
      </c>
      <c r="C201" s="139" t="s">
        <v>664</v>
      </c>
      <c r="D201" s="153" t="s">
        <v>665</v>
      </c>
      <c r="E201" s="154">
        <v>2006</v>
      </c>
      <c r="F201" s="107">
        <v>20</v>
      </c>
      <c r="G201" s="81" t="s">
        <v>666</v>
      </c>
      <c r="H201"/>
      <c r="I201" s="93"/>
      <c r="J201" s="54">
        <f>K201+K201*0.1</f>
        <v>220</v>
      </c>
      <c r="K201" s="55">
        <f>L201-L201*$J$2%</f>
        <v>200</v>
      </c>
      <c r="L201" s="94">
        <v>200</v>
      </c>
      <c r="M201" s="93"/>
      <c r="N201"/>
      <c r="Q201" s="113" t="s">
        <v>322</v>
      </c>
    </row>
    <row r="202" spans="1:17" s="14" customFormat="1" ht="15.75" customHeight="1">
      <c r="A202" s="76"/>
      <c r="B202" s="110" t="s">
        <v>667</v>
      </c>
      <c r="C202" s="134" t="s">
        <v>668</v>
      </c>
      <c r="D202" s="135" t="s">
        <v>669</v>
      </c>
      <c r="E202" s="136">
        <v>2003</v>
      </c>
      <c r="F202" s="107">
        <v>30</v>
      </c>
      <c r="G202" s="81" t="s">
        <v>670</v>
      </c>
      <c r="H202"/>
      <c r="I202" s="93"/>
      <c r="J202" s="54">
        <f>K202+K202*0.1</f>
        <v>143</v>
      </c>
      <c r="K202" s="55">
        <f>L202-L202*$J$2%</f>
        <v>130</v>
      </c>
      <c r="L202" s="94">
        <v>130</v>
      </c>
      <c r="M202" s="93"/>
      <c r="N202"/>
      <c r="Q202" s="113" t="s">
        <v>322</v>
      </c>
    </row>
    <row r="203" spans="1:17" s="14" customFormat="1" ht="15.75" customHeight="1">
      <c r="A203" s="76"/>
      <c r="B203" s="110" t="s">
        <v>671</v>
      </c>
      <c r="C203" s="134" t="s">
        <v>672</v>
      </c>
      <c r="D203" s="135" t="s">
        <v>673</v>
      </c>
      <c r="E203" s="136">
        <v>2006</v>
      </c>
      <c r="F203" s="107">
        <v>12</v>
      </c>
      <c r="G203" s="81" t="s">
        <v>220</v>
      </c>
      <c r="H203"/>
      <c r="I203" s="93"/>
      <c r="J203" s="54">
        <f>K203+K203*0.1</f>
        <v>374</v>
      </c>
      <c r="K203" s="55">
        <f>L203-L203*$J$2%</f>
        <v>340</v>
      </c>
      <c r="L203" s="94">
        <v>340</v>
      </c>
      <c r="M203" s="93"/>
      <c r="N203"/>
      <c r="Q203" s="113" t="s">
        <v>322</v>
      </c>
    </row>
    <row r="204" spans="1:17" s="14" customFormat="1" ht="15.75" customHeight="1">
      <c r="A204" s="76"/>
      <c r="B204" s="110" t="s">
        <v>674</v>
      </c>
      <c r="C204" s="134" t="s">
        <v>675</v>
      </c>
      <c r="D204" s="135" t="s">
        <v>676</v>
      </c>
      <c r="E204" s="136">
        <v>2014</v>
      </c>
      <c r="F204" s="107"/>
      <c r="G204" s="81" t="s">
        <v>251</v>
      </c>
      <c r="H204"/>
      <c r="I204" s="93"/>
      <c r="J204" s="54">
        <f>K204+K204*0.1</f>
        <v>525.8</v>
      </c>
      <c r="K204" s="55">
        <f>L204-L204*$J$2%</f>
        <v>478</v>
      </c>
      <c r="L204" s="94">
        <v>478</v>
      </c>
      <c r="M204" s="93"/>
      <c r="N204"/>
      <c r="Q204" s="113" t="s">
        <v>322</v>
      </c>
    </row>
    <row r="205" spans="1:17" s="152" customFormat="1" ht="15.75" customHeight="1">
      <c r="A205" s="76"/>
      <c r="B205" s="110" t="s">
        <v>677</v>
      </c>
      <c r="C205" s="139" t="s">
        <v>678</v>
      </c>
      <c r="D205" s="153" t="s">
        <v>679</v>
      </c>
      <c r="E205" s="154">
        <v>2006</v>
      </c>
      <c r="F205" s="107">
        <v>14</v>
      </c>
      <c r="G205" s="81" t="s">
        <v>680</v>
      </c>
      <c r="H205"/>
      <c r="I205" s="93"/>
      <c r="J205" s="54">
        <f>K205+K205*0.1</f>
        <v>264</v>
      </c>
      <c r="K205" s="55">
        <f>L205-L205*$J$2%</f>
        <v>240</v>
      </c>
      <c r="L205" s="94">
        <v>240</v>
      </c>
      <c r="M205" s="93"/>
      <c r="N205"/>
      <c r="O205" s="14"/>
      <c r="P205" s="14"/>
      <c r="Q205" s="113" t="s">
        <v>322</v>
      </c>
    </row>
    <row r="206" spans="1:17" s="14" customFormat="1" ht="15.75" customHeight="1">
      <c r="A206" s="76"/>
      <c r="B206" s="110" t="s">
        <v>681</v>
      </c>
      <c r="C206" s="139" t="s">
        <v>682</v>
      </c>
      <c r="D206" s="153" t="s">
        <v>683</v>
      </c>
      <c r="E206" s="154">
        <v>2006</v>
      </c>
      <c r="F206" s="107">
        <v>30</v>
      </c>
      <c r="G206" s="81" t="s">
        <v>594</v>
      </c>
      <c r="H206"/>
      <c r="I206" s="93"/>
      <c r="J206" s="54">
        <f>K206+K206*0.1</f>
        <v>107.8</v>
      </c>
      <c r="K206" s="55">
        <f>L206-L206*$J$2%</f>
        <v>98</v>
      </c>
      <c r="L206" s="94">
        <v>98</v>
      </c>
      <c r="M206" s="93"/>
      <c r="N206"/>
      <c r="Q206" s="113" t="s">
        <v>322</v>
      </c>
    </row>
    <row r="207" spans="1:17" s="14" customFormat="1" ht="15.75" customHeight="1">
      <c r="A207" s="76"/>
      <c r="B207" s="110" t="s">
        <v>684</v>
      </c>
      <c r="C207" s="134" t="s">
        <v>685</v>
      </c>
      <c r="D207" s="135" t="s">
        <v>686</v>
      </c>
      <c r="E207" s="136">
        <v>2010</v>
      </c>
      <c r="F207" s="107">
        <v>16</v>
      </c>
      <c r="G207" s="81" t="s">
        <v>58</v>
      </c>
      <c r="H207"/>
      <c r="I207" s="93" t="s">
        <v>71</v>
      </c>
      <c r="J207" s="54">
        <f>K207+K207*0.1</f>
        <v>231</v>
      </c>
      <c r="K207" s="55">
        <f>L207-L207*$J$2%</f>
        <v>210</v>
      </c>
      <c r="L207" s="94">
        <v>210</v>
      </c>
      <c r="M207" s="93"/>
      <c r="N207"/>
      <c r="Q207" s="113" t="s">
        <v>193</v>
      </c>
    </row>
    <row r="208" spans="1:17" s="14" customFormat="1" ht="15.75" customHeight="1">
      <c r="A208" s="76"/>
      <c r="B208" s="110" t="s">
        <v>687</v>
      </c>
      <c r="C208" s="134" t="s">
        <v>688</v>
      </c>
      <c r="D208" s="135" t="s">
        <v>689</v>
      </c>
      <c r="E208" s="136">
        <v>2010</v>
      </c>
      <c r="F208" s="107"/>
      <c r="G208" s="81" t="s">
        <v>690</v>
      </c>
      <c r="H208"/>
      <c r="I208" s="93"/>
      <c r="J208" s="54">
        <f>K208+K208*0.1</f>
        <v>231</v>
      </c>
      <c r="K208" s="55">
        <f>L208-L208*$J$2%</f>
        <v>210</v>
      </c>
      <c r="L208" s="94">
        <v>210</v>
      </c>
      <c r="M208" s="93"/>
      <c r="N208"/>
      <c r="Q208" s="113" t="s">
        <v>193</v>
      </c>
    </row>
    <row r="209" spans="1:17" s="14" customFormat="1" ht="15.75" customHeight="1">
      <c r="A209" s="76"/>
      <c r="B209" s="110" t="s">
        <v>691</v>
      </c>
      <c r="C209" s="134" t="s">
        <v>692</v>
      </c>
      <c r="D209" s="135" t="s">
        <v>693</v>
      </c>
      <c r="E209" s="136">
        <v>2002</v>
      </c>
      <c r="F209" s="107">
        <v>8</v>
      </c>
      <c r="G209" s="81" t="s">
        <v>473</v>
      </c>
      <c r="H209"/>
      <c r="I209" s="93"/>
      <c r="J209" s="54">
        <f>K209+K209*0.1</f>
        <v>297</v>
      </c>
      <c r="K209" s="55">
        <f>L209-L209*$J$2%</f>
        <v>270</v>
      </c>
      <c r="L209" s="94">
        <v>270</v>
      </c>
      <c r="M209" s="93"/>
      <c r="N209"/>
      <c r="Q209" s="113" t="s">
        <v>694</v>
      </c>
    </row>
    <row r="210" spans="1:17" s="14" customFormat="1" ht="15.75" customHeight="1">
      <c r="A210" s="76"/>
      <c r="B210" s="110" t="s">
        <v>695</v>
      </c>
      <c r="C210" s="134" t="s">
        <v>696</v>
      </c>
      <c r="D210" s="135" t="s">
        <v>697</v>
      </c>
      <c r="E210" s="136">
        <v>2005</v>
      </c>
      <c r="F210" s="107">
        <v>40</v>
      </c>
      <c r="G210" s="81" t="s">
        <v>698</v>
      </c>
      <c r="H210"/>
      <c r="I210" s="93"/>
      <c r="J210" s="54">
        <f>K210+K210*0.1</f>
        <v>88</v>
      </c>
      <c r="K210" s="55">
        <f>L210-L210*$J$2%</f>
        <v>80</v>
      </c>
      <c r="L210" s="94">
        <v>80</v>
      </c>
      <c r="M210" s="93"/>
      <c r="N210"/>
      <c r="Q210" s="113" t="s">
        <v>322</v>
      </c>
    </row>
    <row r="211" spans="1:17" s="14" customFormat="1" ht="15.75" customHeight="1">
      <c r="A211" s="76"/>
      <c r="B211" s="110" t="s">
        <v>699</v>
      </c>
      <c r="C211" s="111" t="s">
        <v>700</v>
      </c>
      <c r="D211" s="112" t="s">
        <v>701</v>
      </c>
      <c r="E211" s="107">
        <v>2009</v>
      </c>
      <c r="F211" s="107">
        <v>8</v>
      </c>
      <c r="G211" s="81" t="s">
        <v>702</v>
      </c>
      <c r="H211"/>
      <c r="I211" s="93" t="s">
        <v>71</v>
      </c>
      <c r="J211" s="54">
        <f>K211+K211*0.1</f>
        <v>891</v>
      </c>
      <c r="K211" s="55">
        <f>L211-L211*$J$2%</f>
        <v>810</v>
      </c>
      <c r="L211" s="94">
        <v>810</v>
      </c>
      <c r="M211" s="93"/>
      <c r="N211"/>
      <c r="Q211" s="95" t="s">
        <v>28</v>
      </c>
    </row>
    <row r="212" spans="1:17" s="14" customFormat="1" ht="15.75" customHeight="1">
      <c r="A212" s="76"/>
      <c r="B212" s="110" t="s">
        <v>703</v>
      </c>
      <c r="C212" s="174" t="s">
        <v>704</v>
      </c>
      <c r="D212" s="174" t="s">
        <v>705</v>
      </c>
      <c r="E212" s="175">
        <v>2007</v>
      </c>
      <c r="F212" s="175"/>
      <c r="G212" s="176" t="s">
        <v>247</v>
      </c>
      <c r="H212"/>
      <c r="I212" s="177" t="s">
        <v>71</v>
      </c>
      <c r="J212" s="178">
        <f>K212+K212*0.1</f>
        <v>352</v>
      </c>
      <c r="K212" s="179">
        <f>L212-L212*$J$2%</f>
        <v>320</v>
      </c>
      <c r="L212" s="180">
        <v>320</v>
      </c>
      <c r="M212" s="177"/>
      <c r="N212"/>
      <c r="Q212" s="113" t="s">
        <v>322</v>
      </c>
    </row>
    <row r="213" spans="1:17" s="14" customFormat="1" ht="15.75" customHeight="1">
      <c r="A213" s="76"/>
      <c r="B213" s="77" t="s">
        <v>706</v>
      </c>
      <c r="C213" s="137" t="s">
        <v>707</v>
      </c>
      <c r="D213" s="137" t="s">
        <v>708</v>
      </c>
      <c r="E213" s="181">
        <v>2014</v>
      </c>
      <c r="F213" s="181">
        <v>12</v>
      </c>
      <c r="G213" s="155" t="s">
        <v>709</v>
      </c>
      <c r="H213"/>
      <c r="I213" s="177"/>
      <c r="J213" s="178">
        <f>K213+K213*0.1</f>
        <v>616</v>
      </c>
      <c r="K213" s="179">
        <f>L213-L213*$J$2%</f>
        <v>560</v>
      </c>
      <c r="L213" s="180">
        <v>560</v>
      </c>
      <c r="M213" s="177"/>
      <c r="N213"/>
      <c r="Q213" s="95" t="s">
        <v>28</v>
      </c>
    </row>
    <row r="214" spans="1:17" s="14" customFormat="1" ht="15.75" customHeight="1">
      <c r="A214" s="76"/>
      <c r="B214" s="110" t="s">
        <v>710</v>
      </c>
      <c r="C214" s="111" t="s">
        <v>711</v>
      </c>
      <c r="D214" s="112" t="s">
        <v>712</v>
      </c>
      <c r="E214" s="107">
        <v>2003</v>
      </c>
      <c r="F214" s="107">
        <v>14</v>
      </c>
      <c r="G214" s="81" t="s">
        <v>527</v>
      </c>
      <c r="H214"/>
      <c r="I214" s="93"/>
      <c r="J214" s="54">
        <f>K214+K214*0.1</f>
        <v>99</v>
      </c>
      <c r="K214" s="55">
        <f>L214-L214*$J$2%</f>
        <v>90</v>
      </c>
      <c r="L214" s="94">
        <v>90</v>
      </c>
      <c r="M214" s="93"/>
      <c r="N214"/>
      <c r="Q214" s="113" t="s">
        <v>322</v>
      </c>
    </row>
    <row r="215" spans="1:17" s="14" customFormat="1" ht="15.75" customHeight="1">
      <c r="A215" s="10"/>
      <c r="B215" s="77" t="s">
        <v>713</v>
      </c>
      <c r="C215" s="90" t="s">
        <v>714</v>
      </c>
      <c r="D215" s="119" t="s">
        <v>715</v>
      </c>
      <c r="E215" s="92">
        <v>2016</v>
      </c>
      <c r="F215" s="92">
        <v>24</v>
      </c>
      <c r="G215" s="118" t="s">
        <v>716</v>
      </c>
      <c r="H215" s="57"/>
      <c r="I215" s="93"/>
      <c r="J215" s="54">
        <f>K215+K215*0.1</f>
        <v>220</v>
      </c>
      <c r="K215" s="55">
        <f>L215-L215*$J$2%</f>
        <v>200</v>
      </c>
      <c r="L215" s="94">
        <v>200</v>
      </c>
      <c r="M215" s="93"/>
      <c r="N215" s="57"/>
      <c r="O215" s="58">
        <v>42612</v>
      </c>
      <c r="Q215" s="95" t="s">
        <v>28</v>
      </c>
    </row>
    <row r="216" spans="1:17" s="14" customFormat="1" ht="21" customHeight="1">
      <c r="A216" s="76"/>
      <c r="B216" s="182" t="s">
        <v>717</v>
      </c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/>
      <c r="O216" s="183"/>
      <c r="P216" s="183"/>
      <c r="Q216" s="184"/>
    </row>
    <row r="217" spans="1:17" s="14" customFormat="1" ht="15.75" customHeight="1">
      <c r="A217" s="10"/>
      <c r="B217" s="169" t="s">
        <v>718</v>
      </c>
      <c r="C217" s="139" t="s">
        <v>719</v>
      </c>
      <c r="D217" s="91" t="s">
        <v>720</v>
      </c>
      <c r="E217" s="185">
        <v>2016</v>
      </c>
      <c r="F217" s="185">
        <v>10</v>
      </c>
      <c r="G217" s="118" t="s">
        <v>313</v>
      </c>
      <c r="H217"/>
      <c r="I217" s="93" t="s">
        <v>71</v>
      </c>
      <c r="J217" s="54">
        <v>825</v>
      </c>
      <c r="K217" s="55">
        <f>L217-L217*$J$2%</f>
        <v>750</v>
      </c>
      <c r="L217" s="186">
        <v>750</v>
      </c>
      <c r="M217" s="187"/>
      <c r="N217" s="57"/>
      <c r="O217" s="58">
        <v>42604</v>
      </c>
      <c r="Q217" s="188" t="s">
        <v>28</v>
      </c>
    </row>
    <row r="218" spans="1:17" s="14" customFormat="1" ht="15.75" customHeight="1">
      <c r="A218" s="189"/>
      <c r="B218" s="110" t="s">
        <v>721</v>
      </c>
      <c r="C218" s="111" t="s">
        <v>719</v>
      </c>
      <c r="D218" s="135" t="s">
        <v>722</v>
      </c>
      <c r="E218" s="93">
        <v>2016</v>
      </c>
      <c r="F218" s="107">
        <v>10</v>
      </c>
      <c r="G218" s="81" t="s">
        <v>54</v>
      </c>
      <c r="H218"/>
      <c r="I218" s="93" t="s">
        <v>71</v>
      </c>
      <c r="J218" s="54">
        <v>649</v>
      </c>
      <c r="K218" s="55">
        <f>L218-L218*$J$2%</f>
        <v>590</v>
      </c>
      <c r="L218" s="94">
        <v>590</v>
      </c>
      <c r="M218" s="93"/>
      <c r="N218"/>
      <c r="O218" s="152"/>
      <c r="P218" s="152"/>
      <c r="Q218" s="95" t="s">
        <v>28</v>
      </c>
    </row>
    <row r="219" spans="1:17" s="14" customFormat="1" ht="16.5" customHeight="1">
      <c r="A219" s="10"/>
      <c r="B219" s="110" t="s">
        <v>723</v>
      </c>
      <c r="C219" s="111" t="s">
        <v>724</v>
      </c>
      <c r="D219" s="112" t="s">
        <v>725</v>
      </c>
      <c r="E219" s="107">
        <v>2007</v>
      </c>
      <c r="F219" s="107">
        <v>8</v>
      </c>
      <c r="G219" s="81" t="s">
        <v>726</v>
      </c>
      <c r="H219"/>
      <c r="I219" s="93" t="s">
        <v>71</v>
      </c>
      <c r="J219" s="54">
        <f>K219+K219*0.1</f>
        <v>475.2</v>
      </c>
      <c r="K219" s="55">
        <f>L219-L219*$J$2%</f>
        <v>432</v>
      </c>
      <c r="L219" s="94">
        <v>432</v>
      </c>
      <c r="M219" s="93"/>
      <c r="N219"/>
      <c r="Q219" s="113" t="s">
        <v>28</v>
      </c>
    </row>
    <row r="220" spans="1:17" s="14" customFormat="1" ht="15.75" customHeight="1">
      <c r="A220" s="76"/>
      <c r="B220" s="137" t="s">
        <v>727</v>
      </c>
      <c r="C220" s="90" t="s">
        <v>728</v>
      </c>
      <c r="D220" s="119" t="s">
        <v>729</v>
      </c>
      <c r="E220" s="107">
        <v>2014</v>
      </c>
      <c r="F220" s="107">
        <v>20</v>
      </c>
      <c r="G220" s="81" t="s">
        <v>730</v>
      </c>
      <c r="H220"/>
      <c r="I220" s="148"/>
      <c r="J220" s="54">
        <f>K220+K220*0.1</f>
        <v>242</v>
      </c>
      <c r="K220" s="55">
        <f>L220-L220*$J$2%</f>
        <v>220</v>
      </c>
      <c r="L220" s="150">
        <v>220</v>
      </c>
      <c r="M220" s="93"/>
      <c r="N220"/>
      <c r="Q220" s="113" t="s">
        <v>193</v>
      </c>
    </row>
    <row r="221" spans="1:17" s="14" customFormat="1" ht="16.5" customHeight="1">
      <c r="A221" s="76"/>
      <c r="B221" s="137" t="s">
        <v>731</v>
      </c>
      <c r="C221" s="90" t="s">
        <v>732</v>
      </c>
      <c r="D221" s="119" t="s">
        <v>733</v>
      </c>
      <c r="E221" s="107">
        <v>2008</v>
      </c>
      <c r="F221" s="107">
        <v>16</v>
      </c>
      <c r="G221" s="140" t="s">
        <v>734</v>
      </c>
      <c r="H221"/>
      <c r="I221" s="148"/>
      <c r="J221" s="54">
        <f>K221+K221*0.1</f>
        <v>561</v>
      </c>
      <c r="K221" s="55">
        <f>L221-L221*$J$2%</f>
        <v>510</v>
      </c>
      <c r="L221" s="150">
        <v>510</v>
      </c>
      <c r="M221" s="93"/>
      <c r="N221"/>
      <c r="Q221" s="113" t="s">
        <v>28</v>
      </c>
    </row>
    <row r="222" spans="1:17" s="183" customFormat="1" ht="26.25" customHeight="1">
      <c r="A222" s="76"/>
      <c r="B222" s="137" t="s">
        <v>735</v>
      </c>
      <c r="C222" s="90" t="s">
        <v>736</v>
      </c>
      <c r="D222" s="119" t="s">
        <v>737</v>
      </c>
      <c r="E222" s="107">
        <v>2010</v>
      </c>
      <c r="F222" s="107">
        <v>10</v>
      </c>
      <c r="G222" s="140" t="s">
        <v>738</v>
      </c>
      <c r="H222"/>
      <c r="I222" s="148"/>
      <c r="J222" s="54">
        <f>K222+K222*0.1</f>
        <v>418</v>
      </c>
      <c r="K222" s="55">
        <f>L222-L222*$J$2%</f>
        <v>380</v>
      </c>
      <c r="L222" s="150">
        <v>380</v>
      </c>
      <c r="M222" s="93"/>
      <c r="N222"/>
      <c r="O222" s="14"/>
      <c r="P222" s="14"/>
      <c r="Q222" s="113" t="s">
        <v>193</v>
      </c>
    </row>
    <row r="223" spans="2:17" s="14" customFormat="1" ht="16.5" customHeight="1">
      <c r="B223" s="77" t="s">
        <v>739</v>
      </c>
      <c r="C223" s="90" t="s">
        <v>557</v>
      </c>
      <c r="D223" s="119" t="s">
        <v>740</v>
      </c>
      <c r="E223" s="92">
        <v>2012</v>
      </c>
      <c r="F223" s="92">
        <v>24</v>
      </c>
      <c r="G223" s="118" t="s">
        <v>734</v>
      </c>
      <c r="H223"/>
      <c r="I223" s="107" t="s">
        <v>71</v>
      </c>
      <c r="J223" s="54">
        <f>K223+K223*0.1</f>
        <v>448.8</v>
      </c>
      <c r="K223" s="55">
        <f>L223-L223*$J$2%</f>
        <v>408</v>
      </c>
      <c r="L223" s="94">
        <v>408</v>
      </c>
      <c r="M223" s="148"/>
      <c r="N223"/>
      <c r="Q223" s="95" t="s">
        <v>28</v>
      </c>
    </row>
    <row r="224" spans="1:17" s="152" customFormat="1" ht="19.5" customHeight="1">
      <c r="A224" s="14"/>
      <c r="B224" s="110" t="s">
        <v>741</v>
      </c>
      <c r="C224" s="164" t="s">
        <v>742</v>
      </c>
      <c r="D224" s="112" t="s">
        <v>743</v>
      </c>
      <c r="E224" s="107">
        <v>2010</v>
      </c>
      <c r="F224" s="107">
        <v>18</v>
      </c>
      <c r="G224" s="81" t="s">
        <v>79</v>
      </c>
      <c r="H224"/>
      <c r="I224" s="93" t="s">
        <v>71</v>
      </c>
      <c r="J224" s="54">
        <f>K224+K224*0.1</f>
        <v>369.6</v>
      </c>
      <c r="K224" s="55">
        <f>L224-L224*$J$2%</f>
        <v>336</v>
      </c>
      <c r="L224" s="94">
        <v>336</v>
      </c>
      <c r="M224" s="93"/>
      <c r="N224"/>
      <c r="O224" s="14"/>
      <c r="P224" s="14"/>
      <c r="Q224" s="113" t="s">
        <v>28</v>
      </c>
    </row>
    <row r="225" spans="1:17" s="14" customFormat="1" ht="25.5" customHeight="1">
      <c r="A225" s="10"/>
      <c r="B225" s="190" t="s">
        <v>744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/>
      <c r="Q225" s="132"/>
    </row>
    <row r="226" spans="1:17" s="14" customFormat="1" ht="18.75" customHeight="1">
      <c r="A226" s="76"/>
      <c r="B226" s="137" t="s">
        <v>745</v>
      </c>
      <c r="C226" s="90" t="s">
        <v>746</v>
      </c>
      <c r="D226" s="119" t="s">
        <v>747</v>
      </c>
      <c r="E226" s="92">
        <v>2010</v>
      </c>
      <c r="F226" s="92">
        <v>8</v>
      </c>
      <c r="G226" s="118" t="s">
        <v>748</v>
      </c>
      <c r="H226"/>
      <c r="I226" s="92"/>
      <c r="J226" s="54">
        <f>K226+K226*0.1</f>
        <v>686.4</v>
      </c>
      <c r="K226" s="55">
        <f>L226-L226*$J$2%</f>
        <v>624</v>
      </c>
      <c r="L226" s="94">
        <v>624</v>
      </c>
      <c r="M226" s="93"/>
      <c r="N226"/>
      <c r="Q226" s="95" t="s">
        <v>28</v>
      </c>
    </row>
    <row r="227" spans="1:17" s="14" customFormat="1" ht="18" customHeight="1">
      <c r="A227" s="76"/>
      <c r="B227" s="191" t="s">
        <v>749</v>
      </c>
      <c r="C227" s="192" t="s">
        <v>750</v>
      </c>
      <c r="D227" s="193" t="s">
        <v>751</v>
      </c>
      <c r="E227" s="107">
        <v>2011</v>
      </c>
      <c r="F227" s="107">
        <v>6</v>
      </c>
      <c r="G227" s="140" t="s">
        <v>413</v>
      </c>
      <c r="H227"/>
      <c r="I227" s="107" t="s">
        <v>71</v>
      </c>
      <c r="J227" s="54">
        <f>K227+K227*0.1</f>
        <v>871.2</v>
      </c>
      <c r="K227" s="55">
        <f>L227-L227*$J$2%</f>
        <v>792</v>
      </c>
      <c r="L227" s="94">
        <v>792</v>
      </c>
      <c r="M227" s="93"/>
      <c r="N227"/>
      <c r="Q227" s="194" t="s">
        <v>28</v>
      </c>
    </row>
    <row r="228" spans="1:17" s="14" customFormat="1" ht="18" customHeight="1">
      <c r="A228" s="10"/>
      <c r="B228" s="77" t="s">
        <v>752</v>
      </c>
      <c r="C228" s="90" t="s">
        <v>753</v>
      </c>
      <c r="D228" s="119" t="s">
        <v>754</v>
      </c>
      <c r="E228" s="92">
        <v>2014</v>
      </c>
      <c r="F228" s="92">
        <v>8</v>
      </c>
      <c r="G228" s="118" t="s">
        <v>755</v>
      </c>
      <c r="H228"/>
      <c r="I228" s="93" t="s">
        <v>71</v>
      </c>
      <c r="J228" s="54">
        <f>K228+K228*0.1</f>
        <v>997.7</v>
      </c>
      <c r="K228" s="55">
        <f>L228-L228*$J$2%</f>
        <v>907</v>
      </c>
      <c r="L228" s="94">
        <v>907</v>
      </c>
      <c r="M228" s="93"/>
      <c r="N228"/>
      <c r="Q228" s="95" t="s">
        <v>28</v>
      </c>
    </row>
    <row r="229" spans="2:17" s="14" customFormat="1" ht="16.5" customHeight="1">
      <c r="B229" s="137" t="s">
        <v>756</v>
      </c>
      <c r="C229" s="90" t="s">
        <v>753</v>
      </c>
      <c r="D229" s="119" t="s">
        <v>757</v>
      </c>
      <c r="E229" s="107">
        <v>2011</v>
      </c>
      <c r="F229" s="107">
        <v>6</v>
      </c>
      <c r="G229" s="140" t="s">
        <v>473</v>
      </c>
      <c r="H229"/>
      <c r="I229" s="107" t="s">
        <v>71</v>
      </c>
      <c r="J229" s="54">
        <f>K229+K229*0.1</f>
        <v>831.6</v>
      </c>
      <c r="K229" s="55">
        <f>L229-L229*$J$2%</f>
        <v>756</v>
      </c>
      <c r="L229" s="94">
        <v>756</v>
      </c>
      <c r="M229" s="93"/>
      <c r="N229"/>
      <c r="Q229" s="194" t="s">
        <v>28</v>
      </c>
    </row>
    <row r="230" spans="1:17" s="14" customFormat="1" ht="15.75" customHeight="1">
      <c r="A230" s="10"/>
      <c r="B230" s="169" t="s">
        <v>758</v>
      </c>
      <c r="C230" s="139" t="s">
        <v>753</v>
      </c>
      <c r="D230" s="91" t="s">
        <v>759</v>
      </c>
      <c r="E230" s="185">
        <v>2016</v>
      </c>
      <c r="F230" s="185">
        <v>10</v>
      </c>
      <c r="G230" s="81" t="s">
        <v>625</v>
      </c>
      <c r="H230"/>
      <c r="I230" s="93" t="s">
        <v>71</v>
      </c>
      <c r="J230" s="54">
        <f>K230+K230*0.1</f>
        <v>1012</v>
      </c>
      <c r="K230" s="55">
        <f>L230-L230*$J$2%</f>
        <v>920</v>
      </c>
      <c r="L230" s="186">
        <v>920</v>
      </c>
      <c r="M230" s="187"/>
      <c r="N230" s="57"/>
      <c r="O230" s="58">
        <v>42584</v>
      </c>
      <c r="P230" s="57"/>
      <c r="Q230" s="188" t="s">
        <v>28</v>
      </c>
    </row>
    <row r="231" spans="2:17" s="14" customFormat="1" ht="33.75" customHeight="1">
      <c r="B231" s="191" t="s">
        <v>760</v>
      </c>
      <c r="C231" s="111" t="s">
        <v>761</v>
      </c>
      <c r="D231" s="193" t="s">
        <v>762</v>
      </c>
      <c r="E231" s="107">
        <v>2001</v>
      </c>
      <c r="F231" s="107">
        <v>16</v>
      </c>
      <c r="G231" s="140" t="s">
        <v>450</v>
      </c>
      <c r="H231"/>
      <c r="I231" s="107"/>
      <c r="J231" s="54">
        <f>K231+K231*0.1</f>
        <v>330</v>
      </c>
      <c r="K231" s="55">
        <f>L231-L231*$J$2%</f>
        <v>300</v>
      </c>
      <c r="L231" s="94">
        <v>300</v>
      </c>
      <c r="M231" s="93"/>
      <c r="N231"/>
      <c r="Q231" s="194" t="s">
        <v>28</v>
      </c>
    </row>
    <row r="232" spans="1:17" s="14" customFormat="1" ht="16.5" customHeight="1">
      <c r="A232" s="57"/>
      <c r="B232" s="77" t="s">
        <v>763</v>
      </c>
      <c r="C232" s="111" t="s">
        <v>764</v>
      </c>
      <c r="D232" s="119" t="s">
        <v>765</v>
      </c>
      <c r="E232" s="92">
        <v>2009</v>
      </c>
      <c r="F232" s="92"/>
      <c r="G232" s="118" t="s">
        <v>766</v>
      </c>
      <c r="H232"/>
      <c r="I232" s="93"/>
      <c r="J232" s="54">
        <f>K232+K232*0.1</f>
        <v>990</v>
      </c>
      <c r="K232" s="55">
        <f>L232-L232*$J$2%</f>
        <v>900</v>
      </c>
      <c r="L232" s="94">
        <v>900</v>
      </c>
      <c r="M232" s="93"/>
      <c r="N232"/>
      <c r="Q232" s="113" t="s">
        <v>767</v>
      </c>
    </row>
    <row r="233" spans="2:17" s="14" customFormat="1" ht="15.75" customHeight="1">
      <c r="B233" s="110" t="s">
        <v>768</v>
      </c>
      <c r="C233" s="111" t="s">
        <v>769</v>
      </c>
      <c r="D233" s="112" t="s">
        <v>770</v>
      </c>
      <c r="E233" s="107">
        <v>2005</v>
      </c>
      <c r="F233" s="107">
        <v>12</v>
      </c>
      <c r="G233" s="81" t="s">
        <v>440</v>
      </c>
      <c r="H233"/>
      <c r="I233" s="93"/>
      <c r="J233" s="54">
        <f>K233+K233*0.1</f>
        <v>462</v>
      </c>
      <c r="K233" s="55">
        <f>L233-L233*$J$2%</f>
        <v>420</v>
      </c>
      <c r="L233" s="94">
        <v>420</v>
      </c>
      <c r="M233" s="93"/>
      <c r="N233"/>
      <c r="Q233" s="113" t="s">
        <v>28</v>
      </c>
    </row>
    <row r="234" spans="1:17" s="14" customFormat="1" ht="16.5" customHeight="1">
      <c r="A234" s="10"/>
      <c r="B234" s="110" t="s">
        <v>771</v>
      </c>
      <c r="C234" s="111" t="s">
        <v>764</v>
      </c>
      <c r="D234" s="112" t="s">
        <v>772</v>
      </c>
      <c r="E234" s="107">
        <v>2008</v>
      </c>
      <c r="F234" s="107"/>
      <c r="G234" s="81" t="s">
        <v>285</v>
      </c>
      <c r="H234"/>
      <c r="I234" s="93"/>
      <c r="J234" s="54">
        <f>K234+K234*0.1</f>
        <v>660</v>
      </c>
      <c r="K234" s="55">
        <f>L234-L234*$J$2%</f>
        <v>600</v>
      </c>
      <c r="L234" s="94">
        <v>600</v>
      </c>
      <c r="M234" s="93"/>
      <c r="N234"/>
      <c r="Q234" s="113" t="s">
        <v>773</v>
      </c>
    </row>
    <row r="235" spans="1:17" s="14" customFormat="1" ht="15.75" customHeight="1">
      <c r="A235" s="76"/>
      <c r="B235" s="90" t="s">
        <v>774</v>
      </c>
      <c r="C235" s="90" t="s">
        <v>775</v>
      </c>
      <c r="D235" s="90" t="s">
        <v>776</v>
      </c>
      <c r="E235" s="107">
        <v>2010</v>
      </c>
      <c r="F235" s="92">
        <v>7</v>
      </c>
      <c r="G235" s="90" t="s">
        <v>220</v>
      </c>
      <c r="H235"/>
      <c r="I235" s="90"/>
      <c r="J235" s="55">
        <f>K235+K235*0.1</f>
        <v>633.6</v>
      </c>
      <c r="K235" s="195">
        <f>L235-L235*$J$2%</f>
        <v>576</v>
      </c>
      <c r="L235" s="195">
        <v>576</v>
      </c>
      <c r="M235" s="90"/>
      <c r="N235"/>
      <c r="Q235" s="90" t="s">
        <v>28</v>
      </c>
    </row>
    <row r="236" spans="1:17" s="57" customFormat="1" ht="16.5" customHeight="1">
      <c r="A236" s="76"/>
      <c r="B236" s="77" t="s">
        <v>777</v>
      </c>
      <c r="C236" s="90" t="s">
        <v>778</v>
      </c>
      <c r="D236" s="119" t="s">
        <v>779</v>
      </c>
      <c r="E236" s="92">
        <v>2008</v>
      </c>
      <c r="F236" s="92">
        <v>16</v>
      </c>
      <c r="G236" s="81" t="s">
        <v>58</v>
      </c>
      <c r="H236"/>
      <c r="I236" s="93"/>
      <c r="J236" s="54">
        <f>K236+K236*0.1</f>
        <v>275</v>
      </c>
      <c r="K236" s="55">
        <f>L236-L236*$J$2%</f>
        <v>250</v>
      </c>
      <c r="L236" s="94">
        <v>250</v>
      </c>
      <c r="M236" s="142"/>
      <c r="N236"/>
      <c r="O236" s="14"/>
      <c r="P236" s="14"/>
      <c r="Q236" s="95" t="s">
        <v>28</v>
      </c>
    </row>
    <row r="237" spans="1:17" s="14" customFormat="1" ht="15.75" customHeight="1">
      <c r="A237" s="10"/>
      <c r="B237" s="110" t="s">
        <v>780</v>
      </c>
      <c r="C237" s="111" t="s">
        <v>781</v>
      </c>
      <c r="D237" s="112" t="s">
        <v>782</v>
      </c>
      <c r="E237" s="107">
        <v>2008</v>
      </c>
      <c r="F237" s="107">
        <v>8</v>
      </c>
      <c r="G237" s="81" t="s">
        <v>783</v>
      </c>
      <c r="H237"/>
      <c r="I237" s="93"/>
      <c r="J237" s="54">
        <f>K237+K237*0.1</f>
        <v>495</v>
      </c>
      <c r="K237" s="55">
        <f>L237-L237*$J$2%</f>
        <v>450</v>
      </c>
      <c r="L237" s="94">
        <v>450</v>
      </c>
      <c r="M237" s="93"/>
      <c r="N237"/>
      <c r="Q237" s="113" t="s">
        <v>193</v>
      </c>
    </row>
    <row r="238" spans="1:17" s="14" customFormat="1" ht="16.5" customHeight="1">
      <c r="A238" s="76">
        <f>A237+1</f>
        <v>1</v>
      </c>
      <c r="B238" s="110" t="s">
        <v>784</v>
      </c>
      <c r="C238" s="111" t="s">
        <v>785</v>
      </c>
      <c r="D238" s="112" t="s">
        <v>786</v>
      </c>
      <c r="E238" s="107">
        <v>1997</v>
      </c>
      <c r="F238" s="107">
        <v>14</v>
      </c>
      <c r="G238" s="81" t="s">
        <v>70</v>
      </c>
      <c r="H238"/>
      <c r="I238" s="93" t="s">
        <v>71</v>
      </c>
      <c r="J238" s="54">
        <f>K238+K238*0.1</f>
        <v>176</v>
      </c>
      <c r="K238" s="55">
        <f>L238-L238*$J$2%</f>
        <v>160</v>
      </c>
      <c r="L238" s="94">
        <v>160</v>
      </c>
      <c r="M238" s="93"/>
      <c r="N238"/>
      <c r="Q238" s="113" t="s">
        <v>787</v>
      </c>
    </row>
    <row r="239" spans="1:17" s="14" customFormat="1" ht="15.75" customHeight="1">
      <c r="A239" s="76"/>
      <c r="B239" s="137" t="s">
        <v>788</v>
      </c>
      <c r="C239" s="90" t="s">
        <v>789</v>
      </c>
      <c r="D239" s="119" t="s">
        <v>790</v>
      </c>
      <c r="E239" s="107">
        <v>2011</v>
      </c>
      <c r="F239" s="107">
        <v>30</v>
      </c>
      <c r="G239" s="140" t="s">
        <v>791</v>
      </c>
      <c r="H239"/>
      <c r="I239" s="151"/>
      <c r="J239" s="54">
        <f>K239+K239*0.1</f>
        <v>594</v>
      </c>
      <c r="K239" s="55">
        <f>L239-L239*$J$2%</f>
        <v>540</v>
      </c>
      <c r="L239" s="94">
        <v>540</v>
      </c>
      <c r="M239" s="151"/>
      <c r="N239"/>
      <c r="Q239" s="95" t="s">
        <v>28</v>
      </c>
    </row>
    <row r="240" spans="1:17" s="14" customFormat="1" ht="15.75" customHeight="1">
      <c r="A240" s="76"/>
      <c r="B240" s="77" t="s">
        <v>792</v>
      </c>
      <c r="C240" s="90" t="s">
        <v>793</v>
      </c>
      <c r="D240" s="119" t="s">
        <v>794</v>
      </c>
      <c r="E240" s="92">
        <v>2013</v>
      </c>
      <c r="F240" s="92">
        <v>14</v>
      </c>
      <c r="G240" s="118" t="s">
        <v>566</v>
      </c>
      <c r="H240"/>
      <c r="I240" s="148"/>
      <c r="J240" s="54">
        <f>K240+K240*0.1</f>
        <v>501.6</v>
      </c>
      <c r="K240" s="55">
        <f>L240-L240*$J$2%</f>
        <v>456</v>
      </c>
      <c r="L240" s="94">
        <v>456</v>
      </c>
      <c r="M240" s="93"/>
      <c r="N240"/>
      <c r="Q240" s="95" t="s">
        <v>28</v>
      </c>
    </row>
    <row r="241" spans="1:17" s="14" customFormat="1" ht="18" customHeight="1">
      <c r="A241" s="10"/>
      <c r="B241" s="77" t="s">
        <v>795</v>
      </c>
      <c r="C241" s="90" t="s">
        <v>796</v>
      </c>
      <c r="D241" s="119" t="s">
        <v>797</v>
      </c>
      <c r="E241" s="92">
        <v>2013</v>
      </c>
      <c r="F241" s="92">
        <v>8</v>
      </c>
      <c r="G241" s="118" t="s">
        <v>292</v>
      </c>
      <c r="H241"/>
      <c r="I241" s="93" t="s">
        <v>71</v>
      </c>
      <c r="J241" s="54">
        <f>K241+K241*0.1</f>
        <v>880</v>
      </c>
      <c r="K241" s="55">
        <f>L241-L241*$J$2%</f>
        <v>800</v>
      </c>
      <c r="L241" s="94">
        <v>800</v>
      </c>
      <c r="M241" s="93"/>
      <c r="N241"/>
      <c r="Q241" s="95" t="s">
        <v>28</v>
      </c>
    </row>
    <row r="242" spans="1:17" s="14" customFormat="1" ht="16.5" customHeight="1">
      <c r="A242" s="76"/>
      <c r="B242" s="110" t="s">
        <v>429</v>
      </c>
      <c r="C242" s="111" t="s">
        <v>798</v>
      </c>
      <c r="D242" s="112" t="s">
        <v>799</v>
      </c>
      <c r="E242" s="107">
        <v>2008</v>
      </c>
      <c r="F242" s="107">
        <v>5</v>
      </c>
      <c r="G242" s="81" t="s">
        <v>800</v>
      </c>
      <c r="H242"/>
      <c r="I242" s="93"/>
      <c r="J242" s="54">
        <f>K242+K242*0.1</f>
        <v>844.8</v>
      </c>
      <c r="K242" s="55">
        <f>L242-L242*$J$2%</f>
        <v>768</v>
      </c>
      <c r="L242" s="94">
        <v>768</v>
      </c>
      <c r="M242" s="93"/>
      <c r="N242"/>
      <c r="Q242" s="113" t="s">
        <v>28</v>
      </c>
    </row>
    <row r="243" spans="1:17" s="14" customFormat="1" ht="15.75" customHeight="1">
      <c r="A243" s="10"/>
      <c r="B243" s="110" t="s">
        <v>801</v>
      </c>
      <c r="C243" s="111" t="s">
        <v>802</v>
      </c>
      <c r="D243" s="112" t="s">
        <v>803</v>
      </c>
      <c r="E243" s="107">
        <v>2009</v>
      </c>
      <c r="F243" s="107">
        <v>14</v>
      </c>
      <c r="G243" s="81" t="s">
        <v>42</v>
      </c>
      <c r="H243"/>
      <c r="I243" s="93"/>
      <c r="J243" s="54">
        <f>K243+K243*0.1</f>
        <v>594</v>
      </c>
      <c r="K243" s="55">
        <f>L243-L243*$J$2%</f>
        <v>540</v>
      </c>
      <c r="L243" s="94">
        <v>540</v>
      </c>
      <c r="M243" s="93"/>
      <c r="N243"/>
      <c r="Q243" s="95" t="s">
        <v>28</v>
      </c>
    </row>
    <row r="244" spans="1:17" s="14" customFormat="1" ht="18.75" customHeight="1">
      <c r="A244" s="76"/>
      <c r="B244" s="137" t="s">
        <v>804</v>
      </c>
      <c r="C244" s="90" t="s">
        <v>805</v>
      </c>
      <c r="D244" s="119" t="s">
        <v>806</v>
      </c>
      <c r="E244" s="107">
        <v>2011</v>
      </c>
      <c r="F244" s="107">
        <v>18</v>
      </c>
      <c r="G244" s="140" t="s">
        <v>91</v>
      </c>
      <c r="H244"/>
      <c r="I244" s="196"/>
      <c r="J244" s="54">
        <f>K244+K244*0.1</f>
        <v>484</v>
      </c>
      <c r="K244" s="55">
        <f>L244-L244*$J$2%</f>
        <v>440</v>
      </c>
      <c r="L244" s="150">
        <v>440</v>
      </c>
      <c r="M244" s="196"/>
      <c r="N244"/>
      <c r="Q244" s="95" t="s">
        <v>28</v>
      </c>
    </row>
    <row r="245" spans="1:17" s="14" customFormat="1" ht="16.5" customHeight="1">
      <c r="A245" s="76"/>
      <c r="B245" s="137" t="s">
        <v>807</v>
      </c>
      <c r="C245" s="90" t="s">
        <v>808</v>
      </c>
      <c r="D245" s="119" t="s">
        <v>809</v>
      </c>
      <c r="E245" s="107">
        <v>2011</v>
      </c>
      <c r="F245" s="107">
        <v>12</v>
      </c>
      <c r="G245" s="140" t="s">
        <v>810</v>
      </c>
      <c r="H245"/>
      <c r="I245" s="196"/>
      <c r="J245" s="54">
        <f>K245+K245*0.1</f>
        <v>660</v>
      </c>
      <c r="K245" s="55">
        <f>L245-L245*$J$2%</f>
        <v>600</v>
      </c>
      <c r="L245" s="150">
        <v>600</v>
      </c>
      <c r="M245" s="196"/>
      <c r="N245"/>
      <c r="Q245" s="95" t="s">
        <v>28</v>
      </c>
    </row>
    <row r="246" spans="1:17" s="14" customFormat="1" ht="15.75" customHeight="1">
      <c r="A246" s="10"/>
      <c r="B246" s="137" t="s">
        <v>811</v>
      </c>
      <c r="C246" s="90" t="s">
        <v>808</v>
      </c>
      <c r="D246" s="119" t="s">
        <v>812</v>
      </c>
      <c r="E246" s="107">
        <v>2008</v>
      </c>
      <c r="F246" s="107">
        <v>16</v>
      </c>
      <c r="G246" s="81" t="s">
        <v>79</v>
      </c>
      <c r="H246"/>
      <c r="I246" s="196"/>
      <c r="J246" s="54">
        <f>K246+K246*0.1</f>
        <v>462</v>
      </c>
      <c r="K246" s="55">
        <f>L246-L246*$J$2%</f>
        <v>420</v>
      </c>
      <c r="L246" s="150">
        <v>420</v>
      </c>
      <c r="M246" s="196"/>
      <c r="N246"/>
      <c r="Q246" s="95" t="s">
        <v>28</v>
      </c>
    </row>
    <row r="247" spans="1:17" s="14" customFormat="1" ht="16.5" customHeight="1">
      <c r="A247" s="10"/>
      <c r="B247" s="110" t="s">
        <v>813</v>
      </c>
      <c r="C247" s="111" t="s">
        <v>814</v>
      </c>
      <c r="D247" s="112" t="s">
        <v>815</v>
      </c>
      <c r="E247" s="107">
        <v>2004</v>
      </c>
      <c r="F247" s="107">
        <v>24</v>
      </c>
      <c r="G247" s="81" t="s">
        <v>167</v>
      </c>
      <c r="H247"/>
      <c r="I247" s="93"/>
      <c r="J247" s="54">
        <f>K247+K247*0.1</f>
        <v>290.4</v>
      </c>
      <c r="K247" s="55">
        <f>L247-L247*$J$2%</f>
        <v>264</v>
      </c>
      <c r="L247" s="94">
        <v>264</v>
      </c>
      <c r="M247" s="93"/>
      <c r="N247"/>
      <c r="O247" s="152"/>
      <c r="P247" s="152"/>
      <c r="Q247" s="113" t="s">
        <v>28</v>
      </c>
    </row>
    <row r="248" spans="1:17" s="14" customFormat="1" ht="15.75" customHeight="1">
      <c r="A248" s="10"/>
      <c r="B248" s="110" t="s">
        <v>816</v>
      </c>
      <c r="C248" s="111" t="s">
        <v>817</v>
      </c>
      <c r="D248" s="112" t="s">
        <v>818</v>
      </c>
      <c r="E248" s="107">
        <v>2008</v>
      </c>
      <c r="F248" s="107">
        <v>14</v>
      </c>
      <c r="G248" s="140" t="s">
        <v>227</v>
      </c>
      <c r="H248"/>
      <c r="I248" s="93" t="s">
        <v>71</v>
      </c>
      <c r="J248" s="54">
        <f>K248+K248*0.1</f>
        <v>374</v>
      </c>
      <c r="K248" s="55">
        <f>L248-L248*$J$2%</f>
        <v>340</v>
      </c>
      <c r="L248" s="94">
        <v>340</v>
      </c>
      <c r="M248" s="93"/>
      <c r="N248"/>
      <c r="O248" s="152"/>
      <c r="P248" s="152"/>
      <c r="Q248" s="113" t="s">
        <v>28</v>
      </c>
    </row>
    <row r="249" spans="1:17" s="14" customFormat="1" ht="15.75" customHeight="1">
      <c r="A249" s="76"/>
      <c r="B249" s="110" t="s">
        <v>819</v>
      </c>
      <c r="C249" s="111" t="s">
        <v>820</v>
      </c>
      <c r="D249" s="112" t="s">
        <v>821</v>
      </c>
      <c r="E249" s="107">
        <v>2008</v>
      </c>
      <c r="F249" s="107">
        <v>6</v>
      </c>
      <c r="G249" s="81" t="s">
        <v>822</v>
      </c>
      <c r="H249"/>
      <c r="I249" s="93"/>
      <c r="J249" s="147">
        <f>K249+K249*0.1</f>
        <v>1174.8</v>
      </c>
      <c r="K249" s="55">
        <f>L249-L249*$J$2%</f>
        <v>1068</v>
      </c>
      <c r="L249" s="94">
        <v>1068</v>
      </c>
      <c r="M249" s="93"/>
      <c r="N249"/>
      <c r="Q249" s="113" t="s">
        <v>28</v>
      </c>
    </row>
    <row r="250" spans="1:17" s="14" customFormat="1" ht="15.75" customHeight="1">
      <c r="A250" s="1"/>
      <c r="B250" s="110" t="s">
        <v>823</v>
      </c>
      <c r="C250" s="111" t="s">
        <v>824</v>
      </c>
      <c r="D250" s="112" t="s">
        <v>825</v>
      </c>
      <c r="E250" s="107">
        <v>2002</v>
      </c>
      <c r="F250" s="107">
        <v>20</v>
      </c>
      <c r="G250" s="81" t="s">
        <v>91</v>
      </c>
      <c r="H250"/>
      <c r="I250" s="93" t="s">
        <v>71</v>
      </c>
      <c r="J250" s="54">
        <f>K250+K250*0.1</f>
        <v>198</v>
      </c>
      <c r="K250" s="55">
        <f>L250-L250*$J$2%</f>
        <v>180</v>
      </c>
      <c r="L250" s="94">
        <v>180</v>
      </c>
      <c r="M250" s="93"/>
      <c r="N250"/>
      <c r="Q250" s="113" t="s">
        <v>193</v>
      </c>
    </row>
    <row r="251" spans="1:17" s="152" customFormat="1" ht="15.75" customHeight="1">
      <c r="A251" s="1"/>
      <c r="B251" s="110" t="s">
        <v>826</v>
      </c>
      <c r="C251" s="111" t="s">
        <v>824</v>
      </c>
      <c r="D251" s="112" t="s">
        <v>827</v>
      </c>
      <c r="E251" s="107">
        <v>2010</v>
      </c>
      <c r="F251" s="107">
        <v>18</v>
      </c>
      <c r="G251" s="81" t="s">
        <v>828</v>
      </c>
      <c r="H251"/>
      <c r="I251" s="93" t="s">
        <v>71</v>
      </c>
      <c r="J251" s="54">
        <f>K251+K251*0.1</f>
        <v>198</v>
      </c>
      <c r="K251" s="55">
        <f>L251-L251*$J$2%</f>
        <v>180</v>
      </c>
      <c r="L251" s="94">
        <v>180</v>
      </c>
      <c r="M251" s="93"/>
      <c r="N251"/>
      <c r="O251" s="14"/>
      <c r="P251" s="14"/>
      <c r="Q251" s="113" t="s">
        <v>193</v>
      </c>
    </row>
    <row r="252" spans="1:17" s="14" customFormat="1" ht="15.75" customHeight="1">
      <c r="A252" s="76"/>
      <c r="B252" s="110" t="s">
        <v>829</v>
      </c>
      <c r="C252" s="111" t="s">
        <v>830</v>
      </c>
      <c r="D252" s="112" t="s">
        <v>831</v>
      </c>
      <c r="E252" s="107">
        <v>2008</v>
      </c>
      <c r="F252" s="107">
        <v>8</v>
      </c>
      <c r="G252" s="81" t="s">
        <v>832</v>
      </c>
      <c r="H252"/>
      <c r="I252" s="93" t="s">
        <v>71</v>
      </c>
      <c r="J252" s="54">
        <f>K252+K252*0.1</f>
        <v>649</v>
      </c>
      <c r="K252" s="55">
        <f>L252-L252*$J$2%</f>
        <v>590</v>
      </c>
      <c r="L252" s="94">
        <v>590</v>
      </c>
      <c r="M252" s="93"/>
      <c r="N252"/>
      <c r="Q252" s="113" t="s">
        <v>28</v>
      </c>
    </row>
    <row r="253" spans="1:17" s="14" customFormat="1" ht="15.75" customHeight="1">
      <c r="A253" s="76"/>
      <c r="B253" s="110" t="s">
        <v>833</v>
      </c>
      <c r="C253" s="111" t="s">
        <v>834</v>
      </c>
      <c r="D253" s="112" t="s">
        <v>835</v>
      </c>
      <c r="E253" s="107">
        <v>2008</v>
      </c>
      <c r="F253" s="107">
        <v>10</v>
      </c>
      <c r="G253" s="81" t="s">
        <v>33</v>
      </c>
      <c r="H253"/>
      <c r="I253" s="93"/>
      <c r="J253" s="54">
        <f>K253+K253*0.1</f>
        <v>462</v>
      </c>
      <c r="K253" s="55">
        <f>L253-L253*$J$2%</f>
        <v>420</v>
      </c>
      <c r="L253" s="94">
        <v>420</v>
      </c>
      <c r="M253" s="93"/>
      <c r="N253"/>
      <c r="Q253" s="113" t="s">
        <v>28</v>
      </c>
    </row>
    <row r="254" spans="1:17" s="14" customFormat="1" ht="15.75" customHeight="1">
      <c r="A254" s="76"/>
      <c r="B254" s="110" t="s">
        <v>836</v>
      </c>
      <c r="C254" s="197" t="s">
        <v>837</v>
      </c>
      <c r="D254" s="198" t="s">
        <v>838</v>
      </c>
      <c r="E254" s="199">
        <v>2007</v>
      </c>
      <c r="F254" s="107">
        <v>6</v>
      </c>
      <c r="G254" s="81" t="s">
        <v>839</v>
      </c>
      <c r="H254"/>
      <c r="I254" s="93" t="s">
        <v>71</v>
      </c>
      <c r="J254" s="54">
        <f>K254+K254*0.1</f>
        <v>638</v>
      </c>
      <c r="K254" s="55">
        <f>L254-L254*$J$2%</f>
        <v>580</v>
      </c>
      <c r="L254" s="94">
        <v>580</v>
      </c>
      <c r="M254" s="93"/>
      <c r="N254"/>
      <c r="Q254" s="113" t="s">
        <v>28</v>
      </c>
    </row>
    <row r="255" spans="1:17" s="14" customFormat="1" ht="15.75" customHeight="1">
      <c r="A255" s="76"/>
      <c r="B255" s="110" t="s">
        <v>840</v>
      </c>
      <c r="C255" s="197" t="s">
        <v>837</v>
      </c>
      <c r="D255" s="198" t="s">
        <v>841</v>
      </c>
      <c r="E255" s="199">
        <v>2007</v>
      </c>
      <c r="F255" s="107">
        <v>6</v>
      </c>
      <c r="G255" s="81" t="s">
        <v>522</v>
      </c>
      <c r="H255"/>
      <c r="I255" s="93" t="s">
        <v>71</v>
      </c>
      <c r="J255" s="54">
        <f>K255+K255*0.1</f>
        <v>638</v>
      </c>
      <c r="K255" s="55">
        <f>L255-L255*$J$2%</f>
        <v>580</v>
      </c>
      <c r="L255" s="94">
        <v>580</v>
      </c>
      <c r="M255" s="93"/>
      <c r="N255"/>
      <c r="Q255" s="113" t="s">
        <v>28</v>
      </c>
    </row>
    <row r="256" spans="1:17" s="14" customFormat="1" ht="15.75" customHeight="1">
      <c r="A256" s="76"/>
      <c r="B256" s="137" t="s">
        <v>842</v>
      </c>
      <c r="C256" s="90" t="s">
        <v>843</v>
      </c>
      <c r="D256" s="119" t="s">
        <v>844</v>
      </c>
      <c r="E256" s="92">
        <v>2010</v>
      </c>
      <c r="F256" s="92">
        <v>18</v>
      </c>
      <c r="G256" s="118" t="s">
        <v>123</v>
      </c>
      <c r="H256"/>
      <c r="I256" s="93" t="s">
        <v>71</v>
      </c>
      <c r="J256" s="54">
        <f>K256+K256*0.1</f>
        <v>528</v>
      </c>
      <c r="K256" s="55">
        <f>L256-L256*$J$2%</f>
        <v>480</v>
      </c>
      <c r="L256" s="94">
        <v>480</v>
      </c>
      <c r="M256" s="93"/>
      <c r="N256"/>
      <c r="Q256" s="95" t="s">
        <v>28</v>
      </c>
    </row>
    <row r="257" spans="1:17" s="14" customFormat="1" ht="15.75" customHeight="1">
      <c r="A257" s="76"/>
      <c r="B257" s="110" t="s">
        <v>845</v>
      </c>
      <c r="C257" s="134" t="s">
        <v>846</v>
      </c>
      <c r="D257" s="135" t="s">
        <v>847</v>
      </c>
      <c r="E257" s="136">
        <v>2007</v>
      </c>
      <c r="F257" s="107">
        <v>12</v>
      </c>
      <c r="G257" s="81" t="s">
        <v>178</v>
      </c>
      <c r="H257"/>
      <c r="I257" s="93" t="s">
        <v>71</v>
      </c>
      <c r="J257" s="54">
        <f>K257+K257*0.1</f>
        <v>264</v>
      </c>
      <c r="K257" s="55">
        <f>L257-L257*$J$2%</f>
        <v>240</v>
      </c>
      <c r="L257" s="94">
        <v>240</v>
      </c>
      <c r="M257" s="93"/>
      <c r="N257"/>
      <c r="Q257" s="113" t="s">
        <v>28</v>
      </c>
    </row>
    <row r="258" spans="1:17" s="14" customFormat="1" ht="15.75" customHeight="1">
      <c r="A258" s="10"/>
      <c r="B258" s="110" t="s">
        <v>848</v>
      </c>
      <c r="C258" s="111" t="s">
        <v>849</v>
      </c>
      <c r="D258" s="112" t="s">
        <v>850</v>
      </c>
      <c r="E258" s="107">
        <v>2008</v>
      </c>
      <c r="F258" s="107">
        <v>16</v>
      </c>
      <c r="G258" s="81" t="s">
        <v>79</v>
      </c>
      <c r="H258"/>
      <c r="I258" s="93"/>
      <c r="J258" s="54">
        <f>K258+K258*0.1</f>
        <v>319</v>
      </c>
      <c r="K258" s="55">
        <f>L258-L258*$J$2%</f>
        <v>290</v>
      </c>
      <c r="L258" s="94">
        <v>290</v>
      </c>
      <c r="M258" s="93"/>
      <c r="N258"/>
      <c r="Q258" s="113" t="s">
        <v>28</v>
      </c>
    </row>
    <row r="259" spans="1:17" s="14" customFormat="1" ht="15.75" customHeight="1">
      <c r="A259" s="10"/>
      <c r="B259" s="110" t="s">
        <v>851</v>
      </c>
      <c r="C259" s="111" t="s">
        <v>93</v>
      </c>
      <c r="D259" s="112" t="s">
        <v>852</v>
      </c>
      <c r="E259" s="107">
        <v>2018</v>
      </c>
      <c r="F259" s="107">
        <v>20</v>
      </c>
      <c r="G259" s="81" t="s">
        <v>350</v>
      </c>
      <c r="H259"/>
      <c r="I259" s="93" t="s">
        <v>39</v>
      </c>
      <c r="J259" s="54">
        <f>K259+K259*0.1</f>
        <v>671</v>
      </c>
      <c r="K259" s="55">
        <f>L259-L259*$J$2%</f>
        <v>610</v>
      </c>
      <c r="L259" s="94">
        <v>610</v>
      </c>
      <c r="M259" s="93"/>
      <c r="N259"/>
      <c r="O259" s="58">
        <v>43144</v>
      </c>
      <c r="Q259" s="113" t="s">
        <v>28</v>
      </c>
    </row>
    <row r="260" spans="1:17" s="14" customFormat="1" ht="15.75" customHeight="1">
      <c r="A260" s="10"/>
      <c r="B260" s="110" t="s">
        <v>92</v>
      </c>
      <c r="C260" s="111" t="s">
        <v>93</v>
      </c>
      <c r="D260" s="112" t="s">
        <v>94</v>
      </c>
      <c r="E260" s="107">
        <v>2018</v>
      </c>
      <c r="F260" s="107">
        <v>6</v>
      </c>
      <c r="G260" s="81" t="s">
        <v>95</v>
      </c>
      <c r="H260"/>
      <c r="I260" s="93" t="s">
        <v>39</v>
      </c>
      <c r="J260" s="54">
        <f>K260+K260*0.1</f>
        <v>924</v>
      </c>
      <c r="K260" s="55">
        <f>L260-L260*$J$2%</f>
        <v>840</v>
      </c>
      <c r="L260" s="94">
        <v>840</v>
      </c>
      <c r="M260" s="93"/>
      <c r="N260"/>
      <c r="O260" s="58">
        <v>43328</v>
      </c>
      <c r="Q260" s="113" t="s">
        <v>28</v>
      </c>
    </row>
    <row r="261" spans="1:17" s="14" customFormat="1" ht="15.75" customHeight="1">
      <c r="A261" s="10"/>
      <c r="B261" s="110" t="s">
        <v>853</v>
      </c>
      <c r="C261" s="111" t="s">
        <v>854</v>
      </c>
      <c r="D261" s="112" t="s">
        <v>855</v>
      </c>
      <c r="E261" s="107">
        <v>2017</v>
      </c>
      <c r="F261" s="107">
        <v>6</v>
      </c>
      <c r="G261" s="81" t="s">
        <v>856</v>
      </c>
      <c r="H261"/>
      <c r="I261" s="93" t="s">
        <v>71</v>
      </c>
      <c r="J261" s="54">
        <f>K261+K261*0.1</f>
        <v>990</v>
      </c>
      <c r="K261" s="55">
        <f>L261-L261*$J$2%</f>
        <v>900</v>
      </c>
      <c r="L261" s="94">
        <v>900</v>
      </c>
      <c r="M261" s="93"/>
      <c r="N261"/>
      <c r="Q261" s="113" t="s">
        <v>28</v>
      </c>
    </row>
    <row r="262" spans="1:17" s="14" customFormat="1" ht="16.5" customHeight="1">
      <c r="A262" s="10"/>
      <c r="B262" s="110" t="s">
        <v>857</v>
      </c>
      <c r="C262" s="111" t="s">
        <v>854</v>
      </c>
      <c r="D262" s="112" t="s">
        <v>858</v>
      </c>
      <c r="E262" s="107">
        <v>2006</v>
      </c>
      <c r="F262" s="107">
        <v>8</v>
      </c>
      <c r="G262" s="81" t="s">
        <v>135</v>
      </c>
      <c r="H262"/>
      <c r="I262" s="93" t="s">
        <v>71</v>
      </c>
      <c r="J262" s="54">
        <f>K262+K262*0.1</f>
        <v>891</v>
      </c>
      <c r="K262" s="55">
        <f>L262-L262*$J$2%</f>
        <v>810</v>
      </c>
      <c r="L262" s="94">
        <v>810</v>
      </c>
      <c r="M262" s="93"/>
      <c r="N262"/>
      <c r="Q262" s="113" t="s">
        <v>28</v>
      </c>
    </row>
    <row r="263" spans="1:17" s="14" customFormat="1" ht="15.75" customHeight="1">
      <c r="A263" s="76"/>
      <c r="B263" s="110" t="s">
        <v>96</v>
      </c>
      <c r="C263" s="111" t="s">
        <v>93</v>
      </c>
      <c r="D263" s="112" t="s">
        <v>97</v>
      </c>
      <c r="E263" s="107">
        <v>2018</v>
      </c>
      <c r="F263" s="107">
        <v>6</v>
      </c>
      <c r="G263" s="81" t="s">
        <v>98</v>
      </c>
      <c r="H263" s="57"/>
      <c r="I263" s="93" t="s">
        <v>71</v>
      </c>
      <c r="J263" s="54">
        <f>K263+K263*0.1</f>
        <v>836</v>
      </c>
      <c r="K263" s="55">
        <f>L263-L263*$J$2%</f>
        <v>760</v>
      </c>
      <c r="L263" s="94">
        <v>760</v>
      </c>
      <c r="M263" s="93"/>
      <c r="N263" s="57"/>
      <c r="O263" s="58">
        <v>43237</v>
      </c>
      <c r="Q263" s="113" t="s">
        <v>28</v>
      </c>
    </row>
    <row r="264" spans="1:17" s="14" customFormat="1" ht="15.75" customHeight="1">
      <c r="A264" s="76"/>
      <c r="B264" s="77" t="s">
        <v>859</v>
      </c>
      <c r="C264" s="90" t="s">
        <v>93</v>
      </c>
      <c r="D264" s="135" t="s">
        <v>860</v>
      </c>
      <c r="E264" s="136">
        <v>2017</v>
      </c>
      <c r="F264" s="107">
        <v>6</v>
      </c>
      <c r="G264" s="118" t="s">
        <v>652</v>
      </c>
      <c r="H264"/>
      <c r="I264" s="93" t="s">
        <v>71</v>
      </c>
      <c r="J264" s="54">
        <f>K264+K264*0.1</f>
        <v>891</v>
      </c>
      <c r="K264" s="55">
        <f>L264-L264*$J$2%</f>
        <v>810</v>
      </c>
      <c r="L264" s="94">
        <v>810</v>
      </c>
      <c r="M264" s="93"/>
      <c r="N264"/>
      <c r="Q264" s="113" t="s">
        <v>28</v>
      </c>
    </row>
    <row r="265" spans="1:17" s="14" customFormat="1" ht="16.5" customHeight="1">
      <c r="A265" s="10"/>
      <c r="B265" s="110" t="s">
        <v>861</v>
      </c>
      <c r="C265" s="111" t="s">
        <v>854</v>
      </c>
      <c r="D265" s="112" t="s">
        <v>862</v>
      </c>
      <c r="E265" s="107">
        <v>2007</v>
      </c>
      <c r="F265" s="107">
        <v>18</v>
      </c>
      <c r="G265" s="81" t="s">
        <v>123</v>
      </c>
      <c r="H265"/>
      <c r="I265" s="93" t="s">
        <v>71</v>
      </c>
      <c r="J265" s="54">
        <f>K265+K265*0.1</f>
        <v>638</v>
      </c>
      <c r="K265" s="55">
        <f>L265-L265*$J$2%</f>
        <v>580</v>
      </c>
      <c r="L265" s="94">
        <v>580</v>
      </c>
      <c r="M265" s="93"/>
      <c r="N265"/>
      <c r="Q265" s="113" t="s">
        <v>28</v>
      </c>
    </row>
    <row r="266" spans="1:17" s="14" customFormat="1" ht="16.5" customHeight="1">
      <c r="A266" s="76"/>
      <c r="B266" s="110" t="s">
        <v>863</v>
      </c>
      <c r="C266" s="111" t="s">
        <v>854</v>
      </c>
      <c r="D266" s="112" t="s">
        <v>864</v>
      </c>
      <c r="E266" s="107">
        <v>2016</v>
      </c>
      <c r="F266" s="107">
        <v>6</v>
      </c>
      <c r="G266" s="81" t="s">
        <v>822</v>
      </c>
      <c r="H266"/>
      <c r="I266" s="93" t="s">
        <v>71</v>
      </c>
      <c r="J266" s="54">
        <f>K266+K266*0.1</f>
        <v>825</v>
      </c>
      <c r="K266" s="55">
        <f>L266-L266*$J$2%</f>
        <v>750</v>
      </c>
      <c r="L266" s="94">
        <v>750</v>
      </c>
      <c r="M266" s="93"/>
      <c r="N266"/>
      <c r="Q266" s="113" t="s">
        <v>28</v>
      </c>
    </row>
    <row r="267" spans="1:17" s="14" customFormat="1" ht="15.75" customHeight="1">
      <c r="A267" s="76"/>
      <c r="B267" s="77" t="s">
        <v>865</v>
      </c>
      <c r="C267" s="90" t="s">
        <v>93</v>
      </c>
      <c r="D267" s="119" t="s">
        <v>866</v>
      </c>
      <c r="E267" s="92">
        <v>2018</v>
      </c>
      <c r="F267" s="92">
        <v>10</v>
      </c>
      <c r="G267" s="118" t="s">
        <v>83</v>
      </c>
      <c r="H267"/>
      <c r="I267" s="93" t="s">
        <v>71</v>
      </c>
      <c r="J267" s="54">
        <f>K267+K267*0.1</f>
        <v>693</v>
      </c>
      <c r="K267" s="55">
        <f>L267-L267*$J$2%</f>
        <v>630</v>
      </c>
      <c r="L267" s="94">
        <v>630</v>
      </c>
      <c r="M267" s="93"/>
      <c r="N267"/>
      <c r="O267" s="58">
        <v>43144</v>
      </c>
      <c r="Q267" s="95" t="s">
        <v>28</v>
      </c>
    </row>
    <row r="268" spans="1:17" s="14" customFormat="1" ht="15.75" customHeight="1">
      <c r="A268" s="76"/>
      <c r="B268" s="110" t="s">
        <v>867</v>
      </c>
      <c r="C268" s="111" t="s">
        <v>854</v>
      </c>
      <c r="D268" s="112" t="s">
        <v>868</v>
      </c>
      <c r="E268" s="107">
        <v>2007</v>
      </c>
      <c r="F268" s="107">
        <v>10</v>
      </c>
      <c r="G268" s="81" t="s">
        <v>869</v>
      </c>
      <c r="H268"/>
      <c r="I268" s="93" t="s">
        <v>71</v>
      </c>
      <c r="J268" s="54">
        <f>K268+K268*0.1</f>
        <v>726</v>
      </c>
      <c r="K268" s="55">
        <f>L268-L268*$J$2%</f>
        <v>660</v>
      </c>
      <c r="L268" s="94">
        <v>660</v>
      </c>
      <c r="M268" s="93"/>
      <c r="N268"/>
      <c r="Q268" s="113" t="s">
        <v>28</v>
      </c>
    </row>
    <row r="269" spans="1:17" s="14" customFormat="1" ht="16.5" customHeight="1">
      <c r="A269" s="10"/>
      <c r="B269" s="169" t="s">
        <v>870</v>
      </c>
      <c r="C269" s="90" t="s">
        <v>871</v>
      </c>
      <c r="D269" s="119" t="s">
        <v>872</v>
      </c>
      <c r="E269" s="92">
        <v>2017</v>
      </c>
      <c r="F269" s="92">
        <v>4</v>
      </c>
      <c r="G269" s="118" t="s">
        <v>873</v>
      </c>
      <c r="H269" s="57"/>
      <c r="I269" s="93" t="s">
        <v>71</v>
      </c>
      <c r="J269" s="54">
        <f>K269+K269*0.1</f>
        <v>726</v>
      </c>
      <c r="K269" s="55">
        <f>L269-L269*$J$2%</f>
        <v>660</v>
      </c>
      <c r="L269" s="94">
        <v>660</v>
      </c>
      <c r="M269" s="93"/>
      <c r="N269" s="57"/>
      <c r="O269" s="58">
        <v>42760</v>
      </c>
      <c r="Q269" s="95" t="s">
        <v>28</v>
      </c>
    </row>
    <row r="270" spans="1:17" s="14" customFormat="1" ht="15.75" customHeight="1">
      <c r="A270" s="76"/>
      <c r="B270" s="110" t="s">
        <v>874</v>
      </c>
      <c r="C270" s="111" t="s">
        <v>875</v>
      </c>
      <c r="D270" s="112" t="s">
        <v>876</v>
      </c>
      <c r="E270" s="200">
        <v>2005</v>
      </c>
      <c r="F270" s="107">
        <v>14</v>
      </c>
      <c r="G270" s="81" t="s">
        <v>70</v>
      </c>
      <c r="H270"/>
      <c r="I270" s="93" t="s">
        <v>71</v>
      </c>
      <c r="J270" s="54">
        <f>K270+K270*0.1</f>
        <v>330</v>
      </c>
      <c r="K270" s="55">
        <f>L270-L270*$J$2%</f>
        <v>300</v>
      </c>
      <c r="L270" s="94">
        <v>300</v>
      </c>
      <c r="M270" s="93"/>
      <c r="N270"/>
      <c r="Q270" s="113" t="s">
        <v>28</v>
      </c>
    </row>
    <row r="271" spans="1:17" s="14" customFormat="1" ht="15.75" customHeight="1">
      <c r="A271" s="10"/>
      <c r="B271" s="110" t="s">
        <v>877</v>
      </c>
      <c r="C271" s="111" t="s">
        <v>875</v>
      </c>
      <c r="D271" s="112" t="s">
        <v>878</v>
      </c>
      <c r="E271" s="200">
        <v>2005</v>
      </c>
      <c r="F271" s="107">
        <v>14</v>
      </c>
      <c r="G271" s="81" t="s">
        <v>79</v>
      </c>
      <c r="H271"/>
      <c r="I271" s="93" t="s">
        <v>71</v>
      </c>
      <c r="J271" s="54">
        <f>K271+K271*0.1</f>
        <v>319</v>
      </c>
      <c r="K271" s="55">
        <f>L271-L271*$J$2%</f>
        <v>290</v>
      </c>
      <c r="L271" s="94">
        <v>290</v>
      </c>
      <c r="M271" s="93"/>
      <c r="N271"/>
      <c r="Q271" s="113" t="s">
        <v>28</v>
      </c>
    </row>
    <row r="272" spans="1:17" s="14" customFormat="1" ht="15.75" customHeight="1">
      <c r="A272" s="76"/>
      <c r="B272" s="110" t="s">
        <v>879</v>
      </c>
      <c r="C272" s="111" t="s">
        <v>875</v>
      </c>
      <c r="D272" s="112" t="s">
        <v>880</v>
      </c>
      <c r="E272" s="200">
        <v>2005</v>
      </c>
      <c r="F272" s="107">
        <v>14</v>
      </c>
      <c r="G272" s="81" t="s">
        <v>46</v>
      </c>
      <c r="H272"/>
      <c r="I272" s="93" t="s">
        <v>71</v>
      </c>
      <c r="J272" s="54">
        <f>K272+K272*0.1</f>
        <v>308</v>
      </c>
      <c r="K272" s="55">
        <f>L272-L272*$J$2%</f>
        <v>280</v>
      </c>
      <c r="L272" s="94">
        <v>280</v>
      </c>
      <c r="M272" s="93"/>
      <c r="N272"/>
      <c r="Q272" s="113" t="s">
        <v>28</v>
      </c>
    </row>
    <row r="273" spans="1:17" s="14" customFormat="1" ht="16.5" customHeight="1">
      <c r="A273" s="76"/>
      <c r="B273" s="110" t="s">
        <v>881</v>
      </c>
      <c r="C273" s="111" t="s">
        <v>875</v>
      </c>
      <c r="D273" s="112" t="s">
        <v>882</v>
      </c>
      <c r="E273" s="200">
        <v>2005</v>
      </c>
      <c r="F273" s="107">
        <v>14</v>
      </c>
      <c r="G273" s="81" t="s">
        <v>178</v>
      </c>
      <c r="H273"/>
      <c r="I273" s="93" t="s">
        <v>71</v>
      </c>
      <c r="J273" s="54">
        <f>K273+K273*0.1</f>
        <v>319</v>
      </c>
      <c r="K273" s="55">
        <f>L273-L273*$J$2%</f>
        <v>290</v>
      </c>
      <c r="L273" s="94">
        <v>290</v>
      </c>
      <c r="M273" s="93"/>
      <c r="N273"/>
      <c r="Q273" s="113" t="s">
        <v>28</v>
      </c>
    </row>
    <row r="274" spans="1:17" s="14" customFormat="1" ht="15.75" customHeight="1">
      <c r="A274" s="76"/>
      <c r="B274" s="110" t="s">
        <v>883</v>
      </c>
      <c r="C274" s="111" t="s">
        <v>875</v>
      </c>
      <c r="D274" s="112" t="s">
        <v>884</v>
      </c>
      <c r="E274" s="200">
        <v>2005</v>
      </c>
      <c r="F274" s="107">
        <v>14</v>
      </c>
      <c r="G274" s="81" t="s">
        <v>58</v>
      </c>
      <c r="H274"/>
      <c r="I274" s="93" t="s">
        <v>71</v>
      </c>
      <c r="J274" s="54">
        <f>K274+K274*0.1</f>
        <v>297</v>
      </c>
      <c r="K274" s="55">
        <f>L274-L274*$J$2%</f>
        <v>270</v>
      </c>
      <c r="L274" s="94">
        <v>270</v>
      </c>
      <c r="M274" s="93"/>
      <c r="N274"/>
      <c r="Q274" s="113" t="s">
        <v>28</v>
      </c>
    </row>
    <row r="275" spans="1:17" s="14" customFormat="1" ht="16.5" customHeight="1">
      <c r="A275" s="76"/>
      <c r="B275" s="110" t="s">
        <v>885</v>
      </c>
      <c r="C275" s="111" t="s">
        <v>886</v>
      </c>
      <c r="D275" s="112" t="s">
        <v>887</v>
      </c>
      <c r="E275" s="107">
        <v>2007</v>
      </c>
      <c r="F275" s="107">
        <v>8</v>
      </c>
      <c r="G275" s="81" t="s">
        <v>748</v>
      </c>
      <c r="H275"/>
      <c r="I275" s="93" t="s">
        <v>71</v>
      </c>
      <c r="J275" s="54">
        <f>K275+K275*0.1</f>
        <v>495</v>
      </c>
      <c r="K275" s="55">
        <f>L275-L275*$J$2%</f>
        <v>450</v>
      </c>
      <c r="L275" s="94">
        <v>450</v>
      </c>
      <c r="M275" s="93"/>
      <c r="N275"/>
      <c r="Q275" s="113" t="s">
        <v>28</v>
      </c>
    </row>
    <row r="276" spans="1:17" s="14" customFormat="1" ht="15.75" customHeight="1">
      <c r="A276" s="76"/>
      <c r="B276" s="110" t="s">
        <v>888</v>
      </c>
      <c r="C276" s="134" t="s">
        <v>889</v>
      </c>
      <c r="D276" s="135" t="s">
        <v>890</v>
      </c>
      <c r="E276" s="136">
        <v>2004</v>
      </c>
      <c r="F276" s="107">
        <v>20</v>
      </c>
      <c r="G276" s="81" t="s">
        <v>716</v>
      </c>
      <c r="H276"/>
      <c r="I276" s="93"/>
      <c r="J276" s="54">
        <f>K276+K276*0.1</f>
        <v>308</v>
      </c>
      <c r="K276" s="55">
        <f>L276-L276*$J$2%</f>
        <v>280</v>
      </c>
      <c r="L276" s="94">
        <v>280</v>
      </c>
      <c r="M276" s="93"/>
      <c r="N276"/>
      <c r="Q276" s="113" t="s">
        <v>694</v>
      </c>
    </row>
    <row r="277" spans="1:17" s="14" customFormat="1" ht="15.75" customHeight="1">
      <c r="A277" s="76"/>
      <c r="B277" s="110" t="s">
        <v>891</v>
      </c>
      <c r="C277" s="134" t="s">
        <v>892</v>
      </c>
      <c r="D277" s="135" t="s">
        <v>893</v>
      </c>
      <c r="E277" s="136">
        <v>2004</v>
      </c>
      <c r="F277" s="107"/>
      <c r="G277" s="81" t="s">
        <v>894</v>
      </c>
      <c r="H277"/>
      <c r="I277" s="93" t="s">
        <v>71</v>
      </c>
      <c r="J277" s="54">
        <f>K277+K277*0.1</f>
        <v>616</v>
      </c>
      <c r="K277" s="55">
        <f>L277-L277*$J$2%</f>
        <v>560</v>
      </c>
      <c r="L277" s="94">
        <v>560</v>
      </c>
      <c r="M277" s="93"/>
      <c r="N277"/>
      <c r="Q277" s="113" t="s">
        <v>895</v>
      </c>
    </row>
    <row r="278" spans="1:17" s="14" customFormat="1" ht="15.75" customHeight="1">
      <c r="A278" s="76"/>
      <c r="B278" s="110" t="s">
        <v>896</v>
      </c>
      <c r="C278" s="134" t="s">
        <v>892</v>
      </c>
      <c r="D278" s="135" t="s">
        <v>897</v>
      </c>
      <c r="E278" s="136">
        <v>2006</v>
      </c>
      <c r="F278" s="107"/>
      <c r="G278" s="81" t="s">
        <v>898</v>
      </c>
      <c r="H278"/>
      <c r="I278" s="93" t="s">
        <v>71</v>
      </c>
      <c r="J278" s="54">
        <f>K278+K278*0.1</f>
        <v>825</v>
      </c>
      <c r="K278" s="55">
        <f>L278-L278*$J$2%</f>
        <v>750</v>
      </c>
      <c r="L278" s="94">
        <v>750</v>
      </c>
      <c r="M278" s="93"/>
      <c r="N278"/>
      <c r="Q278" s="113" t="s">
        <v>895</v>
      </c>
    </row>
    <row r="279" spans="1:17" s="14" customFormat="1" ht="15.75" customHeight="1">
      <c r="A279" s="76"/>
      <c r="B279" s="110" t="s">
        <v>899</v>
      </c>
      <c r="C279" s="111" t="s">
        <v>900</v>
      </c>
      <c r="D279" s="112" t="s">
        <v>901</v>
      </c>
      <c r="E279" s="107">
        <v>2007</v>
      </c>
      <c r="F279" s="107">
        <v>10</v>
      </c>
      <c r="G279" s="81" t="s">
        <v>171</v>
      </c>
      <c r="H279"/>
      <c r="I279" s="93"/>
      <c r="J279" s="54">
        <f>K279+K279*0.1</f>
        <v>541.2</v>
      </c>
      <c r="K279" s="55">
        <f>L279-L279*$J$2%</f>
        <v>492</v>
      </c>
      <c r="L279" s="94">
        <v>492</v>
      </c>
      <c r="M279" s="93"/>
      <c r="N279"/>
      <c r="Q279" s="113" t="s">
        <v>28</v>
      </c>
    </row>
    <row r="280" spans="1:17" s="14" customFormat="1" ht="15.75" customHeight="1">
      <c r="A280" s="76"/>
      <c r="B280" s="110" t="s">
        <v>902</v>
      </c>
      <c r="C280" s="110" t="s">
        <v>903</v>
      </c>
      <c r="D280" s="110" t="s">
        <v>904</v>
      </c>
      <c r="E280" s="107">
        <v>2008</v>
      </c>
      <c r="F280" s="107">
        <v>5</v>
      </c>
      <c r="G280" s="110" t="s">
        <v>115</v>
      </c>
      <c r="H280"/>
      <c r="I280" s="110"/>
      <c r="J280" s="54">
        <f>K280+K280*0.1</f>
        <v>693</v>
      </c>
      <c r="K280" s="110">
        <f>L280-L280*$J$2%</f>
        <v>630</v>
      </c>
      <c r="L280" s="110">
        <v>630</v>
      </c>
      <c r="M280" s="110"/>
      <c r="N280"/>
      <c r="Q280" s="110" t="s">
        <v>28</v>
      </c>
    </row>
    <row r="281" spans="1:17" s="14" customFormat="1" ht="15.75" customHeight="1">
      <c r="A281" s="76"/>
      <c r="B281" s="110" t="s">
        <v>905</v>
      </c>
      <c r="C281" s="139" t="s">
        <v>906</v>
      </c>
      <c r="D281" s="153" t="s">
        <v>907</v>
      </c>
      <c r="E281" s="154">
        <v>2007</v>
      </c>
      <c r="F281" s="107">
        <v>30</v>
      </c>
      <c r="G281" s="81" t="s">
        <v>66</v>
      </c>
      <c r="H281"/>
      <c r="I281" s="93"/>
      <c r="J281" s="54">
        <f>K281+K281*0.1</f>
        <v>154</v>
      </c>
      <c r="K281" s="55">
        <f>L281-L281*$J$2%</f>
        <v>140</v>
      </c>
      <c r="L281" s="94">
        <v>140</v>
      </c>
      <c r="M281" s="93"/>
      <c r="N281"/>
      <c r="Q281" s="113" t="s">
        <v>193</v>
      </c>
    </row>
    <row r="282" spans="1:17" s="14" customFormat="1" ht="15.75" customHeight="1">
      <c r="A282" s="76"/>
      <c r="B282" s="110" t="s">
        <v>908</v>
      </c>
      <c r="C282" s="111" t="s">
        <v>909</v>
      </c>
      <c r="D282" s="112" t="s">
        <v>910</v>
      </c>
      <c r="E282" s="107">
        <v>2008</v>
      </c>
      <c r="F282" s="107">
        <v>16</v>
      </c>
      <c r="G282" s="81" t="s">
        <v>79</v>
      </c>
      <c r="H282"/>
      <c r="I282" s="93"/>
      <c r="J282" s="54">
        <f>K282+K282*0.1</f>
        <v>316.8</v>
      </c>
      <c r="K282" s="55">
        <f>L282-L282*$J$2%</f>
        <v>288</v>
      </c>
      <c r="L282" s="94">
        <v>288</v>
      </c>
      <c r="M282" s="93"/>
      <c r="N282"/>
      <c r="Q282" s="201" t="s">
        <v>28</v>
      </c>
    </row>
    <row r="283" spans="1:17" s="14" customFormat="1" ht="15.75" customHeight="1">
      <c r="A283" s="76"/>
      <c r="B283" s="77" t="s">
        <v>911</v>
      </c>
      <c r="C283" s="90" t="s">
        <v>912</v>
      </c>
      <c r="D283" s="119" t="s">
        <v>913</v>
      </c>
      <c r="E283" s="92">
        <v>2015</v>
      </c>
      <c r="F283" s="92">
        <v>16</v>
      </c>
      <c r="G283" s="118" t="s">
        <v>46</v>
      </c>
      <c r="H283"/>
      <c r="I283" s="93" t="s">
        <v>71</v>
      </c>
      <c r="J283" s="54">
        <f>K283+K283*0.1</f>
        <v>330</v>
      </c>
      <c r="K283" s="55">
        <f>L283-L283*$J$2%</f>
        <v>300</v>
      </c>
      <c r="L283" s="94">
        <v>300</v>
      </c>
      <c r="M283" s="93"/>
      <c r="N283"/>
      <c r="Q283" s="95" t="s">
        <v>28</v>
      </c>
    </row>
    <row r="284" spans="1:17" s="14" customFormat="1" ht="15.75" customHeight="1">
      <c r="A284" s="76"/>
      <c r="B284" s="110" t="s">
        <v>914</v>
      </c>
      <c r="C284" s="111" t="s">
        <v>915</v>
      </c>
      <c r="D284" s="112" t="s">
        <v>916</v>
      </c>
      <c r="E284" s="107">
        <v>2007</v>
      </c>
      <c r="F284" s="107">
        <v>22</v>
      </c>
      <c r="G284" s="81" t="s">
        <v>263</v>
      </c>
      <c r="H284"/>
      <c r="I284" s="93" t="s">
        <v>71</v>
      </c>
      <c r="J284" s="54">
        <f>K284+K284*0.1</f>
        <v>290.4</v>
      </c>
      <c r="K284" s="55">
        <f>L284-L284*$J$2%</f>
        <v>264</v>
      </c>
      <c r="L284" s="94">
        <v>264</v>
      </c>
      <c r="M284" s="93"/>
      <c r="N284"/>
      <c r="Q284" s="201" t="s">
        <v>28</v>
      </c>
    </row>
    <row r="285" spans="1:17" s="14" customFormat="1" ht="15.75" customHeight="1">
      <c r="A285" s="10"/>
      <c r="B285" s="77" t="s">
        <v>917</v>
      </c>
      <c r="C285" s="90" t="s">
        <v>918</v>
      </c>
      <c r="D285" s="119" t="s">
        <v>919</v>
      </c>
      <c r="E285" s="92">
        <v>2017</v>
      </c>
      <c r="F285" s="92">
        <v>8</v>
      </c>
      <c r="G285" s="118" t="s">
        <v>920</v>
      </c>
      <c r="H285"/>
      <c r="I285" s="93" t="s">
        <v>71</v>
      </c>
      <c r="J285" s="54">
        <f>K285+K285*0.1</f>
        <v>649</v>
      </c>
      <c r="K285" s="55">
        <f>L285-L285*$J$2%</f>
        <v>590</v>
      </c>
      <c r="L285" s="94">
        <v>590</v>
      </c>
      <c r="M285" s="93"/>
      <c r="N285"/>
      <c r="Q285" s="95" t="s">
        <v>28</v>
      </c>
    </row>
    <row r="286" spans="1:17" s="14" customFormat="1" ht="15.75" customHeight="1">
      <c r="A286" s="76"/>
      <c r="B286" s="77" t="s">
        <v>921</v>
      </c>
      <c r="C286" s="90" t="s">
        <v>918</v>
      </c>
      <c r="D286" s="119" t="s">
        <v>922</v>
      </c>
      <c r="E286" s="92">
        <v>2018</v>
      </c>
      <c r="F286" s="92">
        <v>8</v>
      </c>
      <c r="G286" s="118" t="s">
        <v>822</v>
      </c>
      <c r="H286"/>
      <c r="I286" s="93" t="s">
        <v>71</v>
      </c>
      <c r="J286" s="54">
        <f>K286+K286*0.1</f>
        <v>649</v>
      </c>
      <c r="K286" s="55">
        <f>L286-L286*$J$2%</f>
        <v>590</v>
      </c>
      <c r="L286" s="94">
        <v>590</v>
      </c>
      <c r="M286" s="93"/>
      <c r="N286"/>
      <c r="O286" s="58">
        <v>43116</v>
      </c>
      <c r="Q286" s="95" t="s">
        <v>28</v>
      </c>
    </row>
    <row r="287" spans="1:17" s="14" customFormat="1" ht="15.75" customHeight="1">
      <c r="A287" s="76"/>
      <c r="B287" s="77" t="s">
        <v>139</v>
      </c>
      <c r="C287" s="111" t="s">
        <v>140</v>
      </c>
      <c r="D287" s="121" t="s">
        <v>141</v>
      </c>
      <c r="E287" s="107">
        <v>2018</v>
      </c>
      <c r="F287" s="107">
        <v>6</v>
      </c>
      <c r="G287" s="118" t="s">
        <v>923</v>
      </c>
      <c r="H287" s="57"/>
      <c r="I287" s="93" t="s">
        <v>39</v>
      </c>
      <c r="J287" s="54">
        <f>K287+K287*0.1</f>
        <v>660</v>
      </c>
      <c r="K287" s="55">
        <f>L287-L287*$J$2%</f>
        <v>600</v>
      </c>
      <c r="L287" s="94">
        <v>600</v>
      </c>
      <c r="M287" s="93"/>
      <c r="N287" s="57"/>
      <c r="O287" s="58">
        <v>43370</v>
      </c>
      <c r="Q287" s="95" t="s">
        <v>28</v>
      </c>
    </row>
    <row r="288" spans="1:17" s="14" customFormat="1" ht="16.5" customHeight="1">
      <c r="A288" s="76"/>
      <c r="B288" s="110" t="s">
        <v>143</v>
      </c>
      <c r="C288" s="111" t="s">
        <v>918</v>
      </c>
      <c r="D288" s="112" t="s">
        <v>144</v>
      </c>
      <c r="E288" s="107">
        <v>2018</v>
      </c>
      <c r="F288" s="107">
        <v>6</v>
      </c>
      <c r="G288" s="81" t="s">
        <v>145</v>
      </c>
      <c r="H288"/>
      <c r="I288" s="93" t="s">
        <v>71</v>
      </c>
      <c r="J288" s="54">
        <f>K288+K288*0.1</f>
        <v>649</v>
      </c>
      <c r="K288" s="55">
        <f>L288-L288*$J$2%</f>
        <v>590</v>
      </c>
      <c r="L288" s="94">
        <v>590</v>
      </c>
      <c r="M288" s="93"/>
      <c r="N288"/>
      <c r="O288" s="58">
        <v>43186</v>
      </c>
      <c r="Q288" s="113" t="s">
        <v>28</v>
      </c>
    </row>
    <row r="289" spans="1:17" s="14" customFormat="1" ht="15.75" customHeight="1">
      <c r="A289" s="76"/>
      <c r="B289" s="110" t="s">
        <v>924</v>
      </c>
      <c r="C289" s="111" t="s">
        <v>918</v>
      </c>
      <c r="D289" s="112" t="s">
        <v>925</v>
      </c>
      <c r="E289" s="107">
        <v>2006</v>
      </c>
      <c r="F289" s="107"/>
      <c r="G289" s="81" t="s">
        <v>167</v>
      </c>
      <c r="H289"/>
      <c r="I289" s="93"/>
      <c r="J289" s="54">
        <f>K289+K289*0.1</f>
        <v>330</v>
      </c>
      <c r="K289" s="55">
        <f>L289-L289*$J$2%</f>
        <v>300</v>
      </c>
      <c r="L289" s="94">
        <v>300</v>
      </c>
      <c r="M289" s="93"/>
      <c r="N289"/>
      <c r="Q289" s="113" t="s">
        <v>28</v>
      </c>
    </row>
    <row r="290" spans="1:17" s="14" customFormat="1" ht="16.5" customHeight="1">
      <c r="A290" s="76"/>
      <c r="B290" s="77" t="s">
        <v>926</v>
      </c>
      <c r="C290" s="90" t="s">
        <v>927</v>
      </c>
      <c r="D290" s="119" t="s">
        <v>928</v>
      </c>
      <c r="E290" s="92">
        <v>2017</v>
      </c>
      <c r="F290" s="92">
        <v>20</v>
      </c>
      <c r="G290" s="118" t="s">
        <v>716</v>
      </c>
      <c r="H290" s="57"/>
      <c r="I290" s="93"/>
      <c r="J290" s="147">
        <f>K290+K290*0.1</f>
        <v>396</v>
      </c>
      <c r="K290" s="55">
        <f>L290-L290*$J$2%</f>
        <v>360</v>
      </c>
      <c r="L290" s="94">
        <v>360</v>
      </c>
      <c r="M290" s="93"/>
      <c r="N290" s="57"/>
      <c r="O290" s="58">
        <v>42689</v>
      </c>
      <c r="Q290" s="95" t="s">
        <v>28</v>
      </c>
    </row>
    <row r="291" spans="1:17" s="14" customFormat="1" ht="16.5" customHeight="1">
      <c r="A291" s="76"/>
      <c r="B291" s="202" t="s">
        <v>929</v>
      </c>
      <c r="C291" s="202" t="s">
        <v>930</v>
      </c>
      <c r="D291" s="202" t="s">
        <v>931</v>
      </c>
      <c r="E291" s="107">
        <v>2013</v>
      </c>
      <c r="F291" s="202"/>
      <c r="G291" s="202" t="s">
        <v>87</v>
      </c>
      <c r="H291"/>
      <c r="I291" s="203"/>
      <c r="J291" s="54">
        <f>K291+K291*0.1</f>
        <v>440</v>
      </c>
      <c r="K291" s="55">
        <f>L291-L291*$J$2%</f>
        <v>400</v>
      </c>
      <c r="L291" s="94">
        <v>400</v>
      </c>
      <c r="M291" s="202"/>
      <c r="N291"/>
      <c r="O291" s="158"/>
      <c r="P291" s="158"/>
      <c r="Q291" s="202" t="s">
        <v>28</v>
      </c>
    </row>
    <row r="292" spans="1:17" s="14" customFormat="1" ht="15.75" customHeight="1">
      <c r="A292" s="10"/>
      <c r="B292" s="110" t="s">
        <v>932</v>
      </c>
      <c r="C292" s="111" t="s">
        <v>933</v>
      </c>
      <c r="D292" s="112" t="s">
        <v>934</v>
      </c>
      <c r="E292" s="107">
        <v>2003</v>
      </c>
      <c r="F292" s="107">
        <v>10</v>
      </c>
      <c r="G292" s="81" t="s">
        <v>115</v>
      </c>
      <c r="H292"/>
      <c r="I292" s="93" t="s">
        <v>71</v>
      </c>
      <c r="J292" s="54">
        <f>K292+K292*0.1</f>
        <v>580.8</v>
      </c>
      <c r="K292" s="55">
        <f>L292-L292*$J$2%</f>
        <v>528</v>
      </c>
      <c r="L292" s="94">
        <v>528</v>
      </c>
      <c r="M292" s="93"/>
      <c r="N292"/>
      <c r="Q292" s="113" t="s">
        <v>28</v>
      </c>
    </row>
    <row r="293" spans="1:17" s="14" customFormat="1" ht="15.75" customHeight="1">
      <c r="A293" s="10"/>
      <c r="B293" s="166" t="s">
        <v>160</v>
      </c>
      <c r="C293" s="111" t="s">
        <v>161</v>
      </c>
      <c r="D293" s="112" t="s">
        <v>162</v>
      </c>
      <c r="E293" s="107">
        <v>2018</v>
      </c>
      <c r="F293" s="107">
        <v>10</v>
      </c>
      <c r="G293" s="81" t="s">
        <v>163</v>
      </c>
      <c r="H293"/>
      <c r="I293" s="93"/>
      <c r="J293" s="54">
        <f>K293+K293*0.1</f>
        <v>660</v>
      </c>
      <c r="K293" s="55">
        <f>L293-L293*$J$2%</f>
        <v>600</v>
      </c>
      <c r="L293" s="94">
        <v>600</v>
      </c>
      <c r="M293" s="93"/>
      <c r="N293"/>
      <c r="O293" s="58">
        <v>43382</v>
      </c>
      <c r="Q293" s="113" t="s">
        <v>28</v>
      </c>
    </row>
    <row r="294" spans="1:17" s="14" customFormat="1" ht="15.75" customHeight="1">
      <c r="A294" s="158"/>
      <c r="B294" s="110" t="s">
        <v>935</v>
      </c>
      <c r="C294" s="111" t="s">
        <v>936</v>
      </c>
      <c r="D294" s="112" t="s">
        <v>937</v>
      </c>
      <c r="E294" s="107">
        <v>2005</v>
      </c>
      <c r="F294" s="107">
        <v>10</v>
      </c>
      <c r="G294" s="81" t="s">
        <v>726</v>
      </c>
      <c r="H294"/>
      <c r="I294" s="93"/>
      <c r="J294" s="54">
        <f>K294+K294*0.1</f>
        <v>475.2</v>
      </c>
      <c r="K294" s="55">
        <f>L294-L294*$J$2%</f>
        <v>432</v>
      </c>
      <c r="L294" s="94">
        <v>432</v>
      </c>
      <c r="M294" s="93"/>
      <c r="N294"/>
      <c r="Q294" s="113" t="s">
        <v>28</v>
      </c>
    </row>
    <row r="295" spans="1:17" s="14" customFormat="1" ht="15.75" customHeight="1">
      <c r="A295" s="76"/>
      <c r="B295" s="110" t="s">
        <v>938</v>
      </c>
      <c r="C295" s="111" t="s">
        <v>939</v>
      </c>
      <c r="D295" s="112" t="s">
        <v>940</v>
      </c>
      <c r="E295" s="107">
        <v>2009</v>
      </c>
      <c r="F295" s="107">
        <v>10</v>
      </c>
      <c r="G295" s="81" t="s">
        <v>941</v>
      </c>
      <c r="H295"/>
      <c r="I295" s="93"/>
      <c r="J295" s="54">
        <f>K295+K295*0.1</f>
        <v>297</v>
      </c>
      <c r="K295" s="55">
        <f>L295-L295*$J$2%</f>
        <v>270</v>
      </c>
      <c r="L295" s="94">
        <v>270</v>
      </c>
      <c r="M295" s="93"/>
      <c r="N295"/>
      <c r="Q295" s="113" t="s">
        <v>193</v>
      </c>
    </row>
    <row r="296" spans="1:17" s="14" customFormat="1" ht="15.75" customHeight="1">
      <c r="A296" s="76"/>
      <c r="B296" s="172" t="s">
        <v>942</v>
      </c>
      <c r="C296" s="90" t="s">
        <v>943</v>
      </c>
      <c r="D296" s="119" t="s">
        <v>944</v>
      </c>
      <c r="E296" s="93">
        <v>2005</v>
      </c>
      <c r="F296" s="93">
        <v>8</v>
      </c>
      <c r="G296" s="81" t="s">
        <v>832</v>
      </c>
      <c r="H296"/>
      <c r="I296" s="93" t="s">
        <v>71</v>
      </c>
      <c r="J296" s="54">
        <f>K296+K296*0.1</f>
        <v>422.4</v>
      </c>
      <c r="K296" s="55">
        <f>L296-L296*$J$2%</f>
        <v>384</v>
      </c>
      <c r="L296" s="94">
        <v>384</v>
      </c>
      <c r="M296" s="93"/>
      <c r="N296"/>
      <c r="Q296" s="173" t="s">
        <v>28</v>
      </c>
    </row>
    <row r="297" spans="1:17" s="14" customFormat="1" ht="16.5" customHeight="1">
      <c r="A297" s="76"/>
      <c r="B297" s="172" t="s">
        <v>945</v>
      </c>
      <c r="C297" s="90" t="s">
        <v>943</v>
      </c>
      <c r="D297" s="119" t="s">
        <v>946</v>
      </c>
      <c r="E297" s="93">
        <v>2008</v>
      </c>
      <c r="F297" s="93">
        <v>8</v>
      </c>
      <c r="G297" s="81" t="s">
        <v>832</v>
      </c>
      <c r="H297"/>
      <c r="I297" s="93" t="s">
        <v>71</v>
      </c>
      <c r="J297" s="54">
        <f>K297+K297*0.1</f>
        <v>528</v>
      </c>
      <c r="K297" s="55">
        <f>L297-L297*$J$2%</f>
        <v>480</v>
      </c>
      <c r="L297" s="94">
        <v>480</v>
      </c>
      <c r="M297" s="93"/>
      <c r="N297"/>
      <c r="Q297" s="173" t="s">
        <v>28</v>
      </c>
    </row>
    <row r="298" spans="1:17" s="158" customFormat="1" ht="15.75" customHeight="1">
      <c r="A298" s="76"/>
      <c r="B298" s="110" t="s">
        <v>947</v>
      </c>
      <c r="C298" s="111" t="s">
        <v>948</v>
      </c>
      <c r="D298" s="112" t="s">
        <v>949</v>
      </c>
      <c r="E298" s="107">
        <v>2007</v>
      </c>
      <c r="F298" s="107">
        <v>5</v>
      </c>
      <c r="G298" s="81" t="s">
        <v>267</v>
      </c>
      <c r="H298"/>
      <c r="I298" s="93" t="s">
        <v>71</v>
      </c>
      <c r="J298" s="54">
        <f>K298+K298*0.1</f>
        <v>712.8</v>
      </c>
      <c r="K298" s="55">
        <f>L298-L298*$J$2%</f>
        <v>648</v>
      </c>
      <c r="L298" s="94">
        <v>648</v>
      </c>
      <c r="M298" s="93"/>
      <c r="N298"/>
      <c r="O298" s="14"/>
      <c r="P298" s="14"/>
      <c r="Q298" s="113" t="s">
        <v>28</v>
      </c>
    </row>
    <row r="299" spans="1:17" s="14" customFormat="1" ht="15.75" customHeight="1">
      <c r="A299" s="76"/>
      <c r="B299" s="110" t="s">
        <v>950</v>
      </c>
      <c r="C299" s="134" t="s">
        <v>951</v>
      </c>
      <c r="D299" s="135" t="s">
        <v>952</v>
      </c>
      <c r="E299" s="136">
        <v>2003</v>
      </c>
      <c r="F299" s="107">
        <v>10</v>
      </c>
      <c r="G299" s="81" t="s">
        <v>292</v>
      </c>
      <c r="H299"/>
      <c r="I299" s="93"/>
      <c r="J299" s="54">
        <f>K299+K299*0.1</f>
        <v>277.2</v>
      </c>
      <c r="K299" s="55">
        <f>L299-L299*$J$2%</f>
        <v>252</v>
      </c>
      <c r="L299" s="94">
        <v>252</v>
      </c>
      <c r="M299" s="93"/>
      <c r="N299"/>
      <c r="Q299" s="113" t="s">
        <v>953</v>
      </c>
    </row>
    <row r="300" spans="1:17" s="14" customFormat="1" ht="15.75" customHeight="1">
      <c r="A300" s="76"/>
      <c r="B300" s="204" t="s">
        <v>954</v>
      </c>
      <c r="C300" s="205" t="s">
        <v>955</v>
      </c>
      <c r="D300" s="135" t="s">
        <v>956</v>
      </c>
      <c r="E300" s="206">
        <v>2002</v>
      </c>
      <c r="F300" s="93">
        <v>12</v>
      </c>
      <c r="G300" s="81" t="s">
        <v>473</v>
      </c>
      <c r="H300"/>
      <c r="I300" s="93"/>
      <c r="J300" s="54">
        <f>K300+K300*0.1</f>
        <v>514.8</v>
      </c>
      <c r="K300" s="55">
        <f>L300-L300*$J$2%</f>
        <v>468</v>
      </c>
      <c r="L300" s="94">
        <v>468</v>
      </c>
      <c r="M300" s="93"/>
      <c r="N300"/>
      <c r="Q300" s="207" t="s">
        <v>28</v>
      </c>
    </row>
    <row r="301" spans="1:17" s="14" customFormat="1" ht="15.75" customHeight="1">
      <c r="A301" s="76"/>
      <c r="B301" s="110" t="s">
        <v>957</v>
      </c>
      <c r="C301" s="134" t="s">
        <v>958</v>
      </c>
      <c r="D301" s="135" t="s">
        <v>959</v>
      </c>
      <c r="E301" s="136">
        <v>2005</v>
      </c>
      <c r="F301" s="107">
        <v>10</v>
      </c>
      <c r="G301" s="81" t="s">
        <v>127</v>
      </c>
      <c r="H301"/>
      <c r="I301" s="93"/>
      <c r="J301" s="54">
        <f>K301+K301*0.1</f>
        <v>514.8</v>
      </c>
      <c r="K301" s="55">
        <f>L301-L301*$J$2%</f>
        <v>468</v>
      </c>
      <c r="L301" s="170">
        <v>468</v>
      </c>
      <c r="M301" s="93"/>
      <c r="N301"/>
      <c r="Q301" s="113" t="s">
        <v>384</v>
      </c>
    </row>
    <row r="302" spans="1:17" s="14" customFormat="1" ht="15.75" customHeight="1">
      <c r="A302" s="189"/>
      <c r="B302" s="110" t="s">
        <v>960</v>
      </c>
      <c r="C302" s="111" t="s">
        <v>961</v>
      </c>
      <c r="D302" s="112" t="s">
        <v>962</v>
      </c>
      <c r="E302" s="107">
        <v>2002</v>
      </c>
      <c r="F302" s="107">
        <v>16</v>
      </c>
      <c r="G302" s="81" t="s">
        <v>473</v>
      </c>
      <c r="H302"/>
      <c r="I302" s="93" t="s">
        <v>71</v>
      </c>
      <c r="J302" s="54">
        <f>K302+K302*0.1</f>
        <v>363</v>
      </c>
      <c r="K302" s="55">
        <f>L302-L302*$J$2%</f>
        <v>330</v>
      </c>
      <c r="L302" s="94">
        <v>330</v>
      </c>
      <c r="M302" s="93"/>
      <c r="N302"/>
      <c r="Q302" s="113" t="s">
        <v>28</v>
      </c>
    </row>
    <row r="303" spans="1:17" s="14" customFormat="1" ht="15.75" customHeight="1">
      <c r="A303" s="76"/>
      <c r="B303" s="145" t="s">
        <v>963</v>
      </c>
      <c r="C303" s="111" t="s">
        <v>964</v>
      </c>
      <c r="D303" s="112" t="s">
        <v>965</v>
      </c>
      <c r="E303" s="107">
        <v>2002</v>
      </c>
      <c r="F303" s="107">
        <v>8</v>
      </c>
      <c r="G303" s="81" t="s">
        <v>251</v>
      </c>
      <c r="H303"/>
      <c r="I303" s="93"/>
      <c r="J303" s="54">
        <f>K303+K303*0.1</f>
        <v>580.8</v>
      </c>
      <c r="K303" s="55">
        <f>L303-L303*$J$2%</f>
        <v>528</v>
      </c>
      <c r="L303" s="94">
        <v>528</v>
      </c>
      <c r="M303" s="93"/>
      <c r="N303"/>
      <c r="Q303" s="113" t="s">
        <v>28</v>
      </c>
    </row>
    <row r="304" spans="1:17" s="14" customFormat="1" ht="27.75" customHeight="1">
      <c r="A304" s="76"/>
      <c r="B304" s="208" t="s">
        <v>966</v>
      </c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/>
      <c r="Q304" s="132"/>
    </row>
    <row r="305" spans="1:17" s="14" customFormat="1" ht="15.75" customHeight="1">
      <c r="A305" s="76"/>
      <c r="B305" s="77" t="s">
        <v>967</v>
      </c>
      <c r="C305" s="90" t="s">
        <v>968</v>
      </c>
      <c r="D305" s="119" t="s">
        <v>969</v>
      </c>
      <c r="E305" s="92">
        <v>2013</v>
      </c>
      <c r="F305" s="92">
        <v>6</v>
      </c>
      <c r="G305" s="118" t="s">
        <v>970</v>
      </c>
      <c r="H305"/>
      <c r="I305" s="93" t="s">
        <v>71</v>
      </c>
      <c r="J305" s="54">
        <f>K305+K305*0.1</f>
        <v>979</v>
      </c>
      <c r="K305" s="55">
        <f>L305-L305*$J$2%</f>
        <v>890</v>
      </c>
      <c r="L305" s="94">
        <v>890</v>
      </c>
      <c r="M305" s="93"/>
      <c r="N305"/>
      <c r="Q305" s="95" t="s">
        <v>28</v>
      </c>
    </row>
    <row r="306" spans="1:17" s="14" customFormat="1" ht="15.75" customHeight="1">
      <c r="A306" s="76"/>
      <c r="B306" s="110" t="s">
        <v>971</v>
      </c>
      <c r="C306" s="146" t="s">
        <v>972</v>
      </c>
      <c r="D306" s="91" t="s">
        <v>973</v>
      </c>
      <c r="E306" s="92">
        <v>2006</v>
      </c>
      <c r="F306" s="92">
        <v>10</v>
      </c>
      <c r="G306" s="118" t="s">
        <v>247</v>
      </c>
      <c r="H306"/>
      <c r="I306" s="92"/>
      <c r="J306" s="54">
        <f>K306+K306*0.1</f>
        <v>286</v>
      </c>
      <c r="K306" s="55">
        <f>L306-L306*$J$2%</f>
        <v>260</v>
      </c>
      <c r="L306" s="94">
        <v>260</v>
      </c>
      <c r="M306" s="93"/>
      <c r="N306"/>
      <c r="Q306" s="209" t="s">
        <v>28</v>
      </c>
    </row>
    <row r="307" spans="1:17" s="14" customFormat="1" ht="15.75" customHeight="1">
      <c r="A307" s="10"/>
      <c r="B307" s="110" t="s">
        <v>974</v>
      </c>
      <c r="C307" s="111" t="s">
        <v>975</v>
      </c>
      <c r="D307" s="112" t="s">
        <v>976</v>
      </c>
      <c r="E307" s="107">
        <v>2008</v>
      </c>
      <c r="F307" s="107">
        <v>4</v>
      </c>
      <c r="G307" s="81" t="s">
        <v>171</v>
      </c>
      <c r="H307"/>
      <c r="I307" s="93"/>
      <c r="J307" s="54">
        <f>K307+K307*0.1</f>
        <v>440</v>
      </c>
      <c r="K307" s="55">
        <f>L307-L307*$J$2%</f>
        <v>400</v>
      </c>
      <c r="L307" s="94">
        <v>400</v>
      </c>
      <c r="M307" s="93"/>
      <c r="N307"/>
      <c r="Q307" s="113" t="s">
        <v>28</v>
      </c>
    </row>
    <row r="308" spans="1:17" s="14" customFormat="1" ht="15.75" customHeight="1">
      <c r="A308" s="76"/>
      <c r="B308" s="110" t="s">
        <v>977</v>
      </c>
      <c r="C308" s="111" t="s">
        <v>978</v>
      </c>
      <c r="D308" s="112" t="s">
        <v>979</v>
      </c>
      <c r="E308" s="107">
        <v>2005</v>
      </c>
      <c r="F308" s="107">
        <v>16</v>
      </c>
      <c r="G308" s="81" t="s">
        <v>123</v>
      </c>
      <c r="H308"/>
      <c r="I308" s="93"/>
      <c r="J308" s="54">
        <f>K308+K308*0.1</f>
        <v>341</v>
      </c>
      <c r="K308" s="55">
        <f>L308-L308*$J$2%</f>
        <v>310</v>
      </c>
      <c r="L308" s="94">
        <v>310</v>
      </c>
      <c r="M308" s="93"/>
      <c r="N308"/>
      <c r="Q308" s="209" t="s">
        <v>28</v>
      </c>
    </row>
    <row r="309" spans="1:17" s="14" customFormat="1" ht="15.75" customHeight="1">
      <c r="A309" s="76"/>
      <c r="B309" s="110" t="s">
        <v>980</v>
      </c>
      <c r="C309" s="111" t="s">
        <v>981</v>
      </c>
      <c r="D309" s="112" t="s">
        <v>982</v>
      </c>
      <c r="E309" s="107">
        <v>2008</v>
      </c>
      <c r="F309" s="107">
        <v>10</v>
      </c>
      <c r="G309" s="81" t="s">
        <v>112</v>
      </c>
      <c r="H309"/>
      <c r="I309" s="93" t="s">
        <v>71</v>
      </c>
      <c r="J309" s="54">
        <f>K309+K309*0.1</f>
        <v>418</v>
      </c>
      <c r="K309" s="55">
        <f>L309-L309*$J$2%</f>
        <v>380</v>
      </c>
      <c r="L309" s="94">
        <v>380</v>
      </c>
      <c r="M309" s="93"/>
      <c r="N309"/>
      <c r="Q309" s="209" t="s">
        <v>28</v>
      </c>
    </row>
    <row r="310" spans="1:17" s="14" customFormat="1" ht="24.75" customHeight="1">
      <c r="A310" s="76"/>
      <c r="B310" s="110" t="s">
        <v>983</v>
      </c>
      <c r="C310" s="111" t="s">
        <v>984</v>
      </c>
      <c r="D310" s="112" t="s">
        <v>985</v>
      </c>
      <c r="E310" s="107">
        <v>2003</v>
      </c>
      <c r="F310" s="107">
        <v>8</v>
      </c>
      <c r="G310" s="81" t="s">
        <v>986</v>
      </c>
      <c r="H310"/>
      <c r="I310" s="93"/>
      <c r="J310" s="54">
        <f>K310+K310*0.1</f>
        <v>550</v>
      </c>
      <c r="K310" s="55">
        <f>L310-L310*$J$2%</f>
        <v>500</v>
      </c>
      <c r="L310" s="94">
        <v>500</v>
      </c>
      <c r="M310" s="93"/>
      <c r="N310"/>
      <c r="Q310" s="209" t="s">
        <v>28</v>
      </c>
    </row>
    <row r="311" spans="1:17" s="14" customFormat="1" ht="16.5" customHeight="1">
      <c r="A311" s="76"/>
      <c r="B311" s="110" t="s">
        <v>987</v>
      </c>
      <c r="C311" s="111" t="s">
        <v>988</v>
      </c>
      <c r="D311" s="112" t="s">
        <v>989</v>
      </c>
      <c r="E311" s="107">
        <v>2004</v>
      </c>
      <c r="F311" s="107">
        <v>10</v>
      </c>
      <c r="G311" s="81" t="s">
        <v>413</v>
      </c>
      <c r="H311"/>
      <c r="I311" s="93" t="s">
        <v>71</v>
      </c>
      <c r="J311" s="54">
        <f>K311+K311*0.1</f>
        <v>539</v>
      </c>
      <c r="K311" s="55">
        <f>L311-L311*$J$2%</f>
        <v>490</v>
      </c>
      <c r="L311" s="94">
        <v>490</v>
      </c>
      <c r="M311" s="93"/>
      <c r="N311"/>
      <c r="O311" s="152"/>
      <c r="P311" s="152"/>
      <c r="Q311" s="209" t="s">
        <v>28</v>
      </c>
    </row>
    <row r="312" spans="1:17" s="14" customFormat="1" ht="16.5" customHeight="1">
      <c r="A312" s="76"/>
      <c r="B312" s="110" t="s">
        <v>990</v>
      </c>
      <c r="C312" s="111" t="s">
        <v>988</v>
      </c>
      <c r="D312" s="112" t="s">
        <v>991</v>
      </c>
      <c r="E312" s="107">
        <v>2002</v>
      </c>
      <c r="F312" s="107">
        <v>10</v>
      </c>
      <c r="G312" s="81" t="s">
        <v>247</v>
      </c>
      <c r="H312"/>
      <c r="I312" s="93"/>
      <c r="J312" s="54">
        <f>K312+K312*0.1</f>
        <v>422.4</v>
      </c>
      <c r="K312" s="55">
        <f>L312-L312*$J$2%</f>
        <v>384</v>
      </c>
      <c r="L312" s="94">
        <v>384</v>
      </c>
      <c r="M312" s="93"/>
      <c r="N312"/>
      <c r="Q312" s="209" t="s">
        <v>28</v>
      </c>
    </row>
    <row r="313" spans="1:17" s="14" customFormat="1" ht="16.5" customHeight="1">
      <c r="A313" s="76"/>
      <c r="B313" s="137" t="s">
        <v>992</v>
      </c>
      <c r="C313" s="90" t="s">
        <v>993</v>
      </c>
      <c r="D313" s="119" t="s">
        <v>994</v>
      </c>
      <c r="E313" s="92">
        <v>2009</v>
      </c>
      <c r="F313" s="92">
        <v>4</v>
      </c>
      <c r="G313" s="118" t="s">
        <v>832</v>
      </c>
      <c r="H313"/>
      <c r="I313" s="93" t="s">
        <v>39</v>
      </c>
      <c r="J313" s="54">
        <f>K313+K313*0.1</f>
        <v>792</v>
      </c>
      <c r="K313" s="55">
        <f>L313-L313*$J$2%</f>
        <v>720</v>
      </c>
      <c r="L313" s="94">
        <v>720</v>
      </c>
      <c r="M313" s="93"/>
      <c r="N313"/>
      <c r="Q313" s="95" t="s">
        <v>28</v>
      </c>
    </row>
    <row r="314" spans="1:17" s="14" customFormat="1" ht="16.5" customHeight="1">
      <c r="A314" s="76"/>
      <c r="B314" s="137" t="s">
        <v>995</v>
      </c>
      <c r="C314" s="90" t="s">
        <v>996</v>
      </c>
      <c r="D314" s="119" t="s">
        <v>997</v>
      </c>
      <c r="E314" s="92">
        <v>2010</v>
      </c>
      <c r="F314" s="92">
        <v>12</v>
      </c>
      <c r="G314" s="118" t="s">
        <v>123</v>
      </c>
      <c r="H314"/>
      <c r="I314" s="93"/>
      <c r="J314" s="54">
        <f>K314+K314*0.1</f>
        <v>473</v>
      </c>
      <c r="K314" s="55">
        <f>L314-L314*$J$2%</f>
        <v>430</v>
      </c>
      <c r="L314" s="94">
        <v>430</v>
      </c>
      <c r="M314" s="93"/>
      <c r="N314"/>
      <c r="Q314" s="95" t="s">
        <v>28</v>
      </c>
    </row>
    <row r="315" spans="1:17" s="14" customFormat="1" ht="16.5" customHeight="1">
      <c r="A315" s="10"/>
      <c r="B315" s="110" t="s">
        <v>998</v>
      </c>
      <c r="C315" s="111" t="s">
        <v>996</v>
      </c>
      <c r="D315" s="112" t="s">
        <v>999</v>
      </c>
      <c r="E315" s="107">
        <v>2008</v>
      </c>
      <c r="F315" s="107">
        <v>14</v>
      </c>
      <c r="G315" s="81" t="s">
        <v>440</v>
      </c>
      <c r="H315"/>
      <c r="I315" s="93" t="s">
        <v>71</v>
      </c>
      <c r="J315" s="54">
        <f>K315+K315*0.1</f>
        <v>374</v>
      </c>
      <c r="K315" s="55">
        <f>L315-L315*$J$2%</f>
        <v>340</v>
      </c>
      <c r="L315" s="94">
        <v>340</v>
      </c>
      <c r="M315" s="93"/>
      <c r="N315"/>
      <c r="Q315" s="113" t="s">
        <v>28</v>
      </c>
    </row>
    <row r="316" spans="1:17" s="14" customFormat="1" ht="16.5" customHeight="1">
      <c r="A316" s="10"/>
      <c r="B316" s="110" t="s">
        <v>1000</v>
      </c>
      <c r="C316" s="111" t="s">
        <v>1001</v>
      </c>
      <c r="D316" s="112" t="s">
        <v>1002</v>
      </c>
      <c r="E316" s="107">
        <v>2008</v>
      </c>
      <c r="F316" s="107">
        <v>10</v>
      </c>
      <c r="G316" s="81" t="s">
        <v>54</v>
      </c>
      <c r="H316"/>
      <c r="I316" s="93" t="s">
        <v>71</v>
      </c>
      <c r="J316" s="54">
        <f>K316+K316*0.1</f>
        <v>605</v>
      </c>
      <c r="K316" s="55">
        <f>L316-L316*$J$2%</f>
        <v>550</v>
      </c>
      <c r="L316" s="94">
        <v>550</v>
      </c>
      <c r="M316" s="93"/>
      <c r="N316"/>
      <c r="Q316" s="113" t="s">
        <v>28</v>
      </c>
    </row>
    <row r="317" spans="1:17" s="152" customFormat="1" ht="16.5" customHeight="1">
      <c r="A317" s="76"/>
      <c r="B317" s="110" t="s">
        <v>1003</v>
      </c>
      <c r="C317" s="134" t="s">
        <v>1004</v>
      </c>
      <c r="D317" s="135" t="s">
        <v>1005</v>
      </c>
      <c r="E317" s="136">
        <v>2002</v>
      </c>
      <c r="F317" s="107">
        <v>8</v>
      </c>
      <c r="G317" s="81" t="s">
        <v>1006</v>
      </c>
      <c r="H317"/>
      <c r="I317" s="93" t="s">
        <v>71</v>
      </c>
      <c r="J317" s="54">
        <f>K317+K317*0.1</f>
        <v>341</v>
      </c>
      <c r="K317" s="55">
        <f>L317-L317*$J$2%</f>
        <v>310</v>
      </c>
      <c r="L317" s="94">
        <v>310</v>
      </c>
      <c r="M317" s="93"/>
      <c r="N317"/>
      <c r="O317" s="14"/>
      <c r="P317" s="14"/>
      <c r="Q317" s="209" t="s">
        <v>28</v>
      </c>
    </row>
    <row r="318" spans="1:17" s="14" customFormat="1" ht="16.5" customHeight="1">
      <c r="A318" s="76"/>
      <c r="B318" s="110" t="s">
        <v>1007</v>
      </c>
      <c r="C318" s="134" t="s">
        <v>1004</v>
      </c>
      <c r="D318" s="135" t="s">
        <v>1008</v>
      </c>
      <c r="E318" s="136">
        <v>2003</v>
      </c>
      <c r="F318" s="107">
        <v>8</v>
      </c>
      <c r="G318" s="81" t="s">
        <v>869</v>
      </c>
      <c r="H318"/>
      <c r="I318" s="93" t="s">
        <v>71</v>
      </c>
      <c r="J318" s="54">
        <f>K318+K318*0.1</f>
        <v>374</v>
      </c>
      <c r="K318" s="55">
        <f>L318-L318*$J$2%</f>
        <v>340</v>
      </c>
      <c r="L318" s="94">
        <v>340</v>
      </c>
      <c r="M318" s="93"/>
      <c r="N318"/>
      <c r="Q318" s="209" t="s">
        <v>28</v>
      </c>
    </row>
    <row r="319" spans="1:17" s="14" customFormat="1" ht="16.5" customHeight="1">
      <c r="A319" s="76"/>
      <c r="B319" s="137" t="s">
        <v>1009</v>
      </c>
      <c r="C319" s="90" t="s">
        <v>1010</v>
      </c>
      <c r="D319" s="119" t="s">
        <v>1011</v>
      </c>
      <c r="E319" s="92">
        <v>2010</v>
      </c>
      <c r="F319" s="92">
        <v>8</v>
      </c>
      <c r="G319" s="118" t="s">
        <v>239</v>
      </c>
      <c r="H319"/>
      <c r="I319" s="93" t="s">
        <v>71</v>
      </c>
      <c r="J319" s="54">
        <f>K319+K319*0.1</f>
        <v>539</v>
      </c>
      <c r="K319" s="55">
        <f>L319-L319*$J$2%</f>
        <v>490</v>
      </c>
      <c r="L319" s="94">
        <v>490</v>
      </c>
      <c r="M319" s="93"/>
      <c r="N319"/>
      <c r="Q319" s="95" t="s">
        <v>28</v>
      </c>
    </row>
    <row r="320" spans="1:17" s="14" customFormat="1" ht="16.5" customHeight="1">
      <c r="A320" s="76"/>
      <c r="B320" s="110" t="s">
        <v>1012</v>
      </c>
      <c r="C320" s="134" t="s">
        <v>1013</v>
      </c>
      <c r="D320" s="135" t="s">
        <v>1014</v>
      </c>
      <c r="E320" s="136">
        <v>2006</v>
      </c>
      <c r="F320" s="107">
        <v>12</v>
      </c>
      <c r="G320" s="81" t="s">
        <v>131</v>
      </c>
      <c r="H320"/>
      <c r="I320" s="93" t="s">
        <v>71</v>
      </c>
      <c r="J320" s="54">
        <f>K320+K320*0.1</f>
        <v>363</v>
      </c>
      <c r="K320" s="55">
        <f>L320-L320*$J$2%</f>
        <v>330</v>
      </c>
      <c r="L320" s="94">
        <v>330</v>
      </c>
      <c r="M320" s="93"/>
      <c r="N320"/>
      <c r="Q320" s="209" t="s">
        <v>28</v>
      </c>
    </row>
    <row r="321" spans="1:17" s="14" customFormat="1" ht="16.5" customHeight="1">
      <c r="A321" s="10"/>
      <c r="B321" s="169" t="s">
        <v>1015</v>
      </c>
      <c r="C321" s="90" t="s">
        <v>1016</v>
      </c>
      <c r="D321" s="119" t="s">
        <v>1017</v>
      </c>
      <c r="E321" s="92">
        <v>2017</v>
      </c>
      <c r="F321" s="92">
        <v>16</v>
      </c>
      <c r="G321" s="81" t="s">
        <v>70</v>
      </c>
      <c r="H321" s="57"/>
      <c r="I321" s="93" t="s">
        <v>71</v>
      </c>
      <c r="J321" s="54">
        <f>K321+K321*0.1</f>
        <v>550</v>
      </c>
      <c r="K321" s="55">
        <f>L321-L321*$J$2%</f>
        <v>500</v>
      </c>
      <c r="L321" s="94">
        <v>500</v>
      </c>
      <c r="M321" s="93"/>
      <c r="N321" s="57"/>
      <c r="O321" s="58">
        <v>42661</v>
      </c>
      <c r="Q321" s="95" t="s">
        <v>28</v>
      </c>
    </row>
    <row r="322" spans="1:17" s="14" customFormat="1" ht="16.5" customHeight="1">
      <c r="A322" s="76"/>
      <c r="B322" s="169" t="s">
        <v>1018</v>
      </c>
      <c r="C322" s="90" t="s">
        <v>1019</v>
      </c>
      <c r="D322" s="119" t="s">
        <v>1020</v>
      </c>
      <c r="E322" s="92">
        <v>2016</v>
      </c>
      <c r="F322" s="92">
        <v>14</v>
      </c>
      <c r="G322" s="81" t="s">
        <v>1021</v>
      </c>
      <c r="H322" s="57"/>
      <c r="I322" s="93" t="s">
        <v>71</v>
      </c>
      <c r="J322" s="54">
        <v>506</v>
      </c>
      <c r="K322" s="55"/>
      <c r="L322" s="94"/>
      <c r="M322" s="93"/>
      <c r="N322" s="57"/>
      <c r="O322" s="58"/>
      <c r="Q322" s="95" t="s">
        <v>28</v>
      </c>
    </row>
    <row r="323" spans="1:17" s="14" customFormat="1" ht="16.5" customHeight="1">
      <c r="A323" s="10"/>
      <c r="B323" s="110" t="s">
        <v>1022</v>
      </c>
      <c r="C323" s="111" t="s">
        <v>1023</v>
      </c>
      <c r="D323" s="112" t="s">
        <v>1024</v>
      </c>
      <c r="E323" s="107">
        <v>2009</v>
      </c>
      <c r="F323" s="107">
        <v>14</v>
      </c>
      <c r="G323" s="81" t="s">
        <v>163</v>
      </c>
      <c r="H323"/>
      <c r="I323" s="93" t="s">
        <v>71</v>
      </c>
      <c r="J323" s="54">
        <f>K323+K323*0.1</f>
        <v>554.4</v>
      </c>
      <c r="K323" s="55">
        <f>L323-L323*$J$2%</f>
        <v>504</v>
      </c>
      <c r="L323" s="94">
        <v>504</v>
      </c>
      <c r="M323" s="93"/>
      <c r="N323"/>
      <c r="Q323" s="95" t="s">
        <v>28</v>
      </c>
    </row>
    <row r="324" spans="1:17" s="14" customFormat="1" ht="16.5" customHeight="1">
      <c r="A324" s="10"/>
      <c r="B324" s="110" t="s">
        <v>1025</v>
      </c>
      <c r="C324" s="111" t="s">
        <v>1023</v>
      </c>
      <c r="D324" s="112" t="s">
        <v>1026</v>
      </c>
      <c r="E324" s="107">
        <v>2009</v>
      </c>
      <c r="F324" s="107">
        <v>14</v>
      </c>
      <c r="G324" s="81" t="s">
        <v>440</v>
      </c>
      <c r="H324"/>
      <c r="I324" s="93" t="s">
        <v>71</v>
      </c>
      <c r="J324" s="54">
        <f>K324+K324*0.1</f>
        <v>554.4</v>
      </c>
      <c r="K324" s="55">
        <f>L324-L324*$J$2%</f>
        <v>504</v>
      </c>
      <c r="L324" s="94">
        <v>504</v>
      </c>
      <c r="M324" s="93"/>
      <c r="N324"/>
      <c r="Q324" s="95" t="s">
        <v>28</v>
      </c>
    </row>
    <row r="325" spans="1:17" s="14" customFormat="1" ht="16.5" customHeight="1">
      <c r="A325" s="76"/>
      <c r="B325" s="110" t="s">
        <v>1027</v>
      </c>
      <c r="C325" s="134" t="s">
        <v>1028</v>
      </c>
      <c r="D325" s="135" t="s">
        <v>1029</v>
      </c>
      <c r="E325" s="136">
        <v>2006</v>
      </c>
      <c r="F325" s="107">
        <v>14</v>
      </c>
      <c r="G325" s="81" t="s">
        <v>1030</v>
      </c>
      <c r="H325"/>
      <c r="I325" s="93" t="s">
        <v>71</v>
      </c>
      <c r="J325" s="54">
        <f>K325+K325*0.1</f>
        <v>422.4</v>
      </c>
      <c r="K325" s="55">
        <f>L325-L325*$J$2%</f>
        <v>384</v>
      </c>
      <c r="L325" s="94">
        <v>384</v>
      </c>
      <c r="M325" s="93"/>
      <c r="N325"/>
      <c r="Q325" s="209" t="s">
        <v>28</v>
      </c>
    </row>
    <row r="326" spans="1:17" s="14" customFormat="1" ht="16.5" customHeight="1">
      <c r="A326" s="76"/>
      <c r="B326" s="110" t="s">
        <v>1031</v>
      </c>
      <c r="C326" s="111" t="s">
        <v>1032</v>
      </c>
      <c r="D326" s="112" t="s">
        <v>1033</v>
      </c>
      <c r="E326" s="107">
        <v>2010</v>
      </c>
      <c r="F326" s="107">
        <v>30</v>
      </c>
      <c r="G326" s="81" t="s">
        <v>1034</v>
      </c>
      <c r="H326"/>
      <c r="I326" s="93"/>
      <c r="J326" s="54">
        <f>K326+K326*0.1</f>
        <v>198</v>
      </c>
      <c r="K326" s="55">
        <f>L326-L326*$J$2%</f>
        <v>180</v>
      </c>
      <c r="L326" s="94">
        <v>180</v>
      </c>
      <c r="M326" s="93"/>
      <c r="N326"/>
      <c r="O326" s="142"/>
      <c r="P326" s="142"/>
      <c r="Q326" s="113" t="s">
        <v>193</v>
      </c>
    </row>
    <row r="327" spans="1:17" s="14" customFormat="1" ht="28.5" customHeight="1">
      <c r="A327" s="76"/>
      <c r="B327" s="210" t="s">
        <v>1035</v>
      </c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/>
      <c r="O327" s="189"/>
      <c r="P327" s="189"/>
      <c r="Q327" s="211"/>
    </row>
    <row r="328" spans="1:17" s="14" customFormat="1" ht="16.5" customHeight="1">
      <c r="A328" s="212"/>
      <c r="B328" s="213" t="s">
        <v>1036</v>
      </c>
      <c r="C328" s="111" t="s">
        <v>1037</v>
      </c>
      <c r="D328" s="112" t="s">
        <v>1038</v>
      </c>
      <c r="E328" s="107">
        <v>2007</v>
      </c>
      <c r="F328" s="107">
        <v>8</v>
      </c>
      <c r="G328" s="81" t="s">
        <v>1039</v>
      </c>
      <c r="H328"/>
      <c r="I328" s="93"/>
      <c r="J328" s="54">
        <f>K328+K328*0.1</f>
        <v>498.3</v>
      </c>
      <c r="K328" s="55">
        <f>L328-L328*$J$2%</f>
        <v>453</v>
      </c>
      <c r="L328" s="94">
        <v>453</v>
      </c>
      <c r="M328" s="93"/>
      <c r="N328"/>
      <c r="Q328" s="113" t="s">
        <v>28</v>
      </c>
    </row>
    <row r="329" spans="1:17" s="14" customFormat="1" ht="16.5" customHeight="1">
      <c r="A329" s="189"/>
      <c r="B329" s="110" t="s">
        <v>1040</v>
      </c>
      <c r="C329" s="214" t="s">
        <v>1041</v>
      </c>
      <c r="D329" s="215" t="s">
        <v>1042</v>
      </c>
      <c r="E329" s="216" t="s">
        <v>1043</v>
      </c>
      <c r="F329" s="217" t="s">
        <v>32</v>
      </c>
      <c r="G329" s="81" t="s">
        <v>1006</v>
      </c>
      <c r="H329"/>
      <c r="I329" s="217"/>
      <c r="J329" s="54">
        <f>K329+K329*0.1</f>
        <v>418</v>
      </c>
      <c r="K329" s="55">
        <f>L329-L329*$J$2%</f>
        <v>380</v>
      </c>
      <c r="L329" s="94">
        <v>380</v>
      </c>
      <c r="M329" s="93"/>
      <c r="N329"/>
      <c r="O329" s="47"/>
      <c r="P329" s="47"/>
      <c r="Q329" s="113" t="s">
        <v>28</v>
      </c>
    </row>
    <row r="330" spans="1:17" s="14" customFormat="1" ht="16.5" customHeight="1">
      <c r="A330" s="76"/>
      <c r="B330" s="110" t="s">
        <v>1044</v>
      </c>
      <c r="C330" s="111" t="s">
        <v>1045</v>
      </c>
      <c r="D330" s="112" t="s">
        <v>1046</v>
      </c>
      <c r="E330" s="107">
        <v>2005</v>
      </c>
      <c r="F330" s="107">
        <v>14</v>
      </c>
      <c r="G330" s="81" t="s">
        <v>192</v>
      </c>
      <c r="H330"/>
      <c r="I330" s="93" t="s">
        <v>71</v>
      </c>
      <c r="J330" s="54">
        <f>K330+K330*0.1</f>
        <v>462</v>
      </c>
      <c r="K330" s="55">
        <f>L330-L330*$J$2%</f>
        <v>420</v>
      </c>
      <c r="L330" s="94">
        <v>420</v>
      </c>
      <c r="M330" s="93"/>
      <c r="N330"/>
      <c r="Q330" s="113" t="s">
        <v>28</v>
      </c>
    </row>
    <row r="331" spans="1:17" s="14" customFormat="1" ht="16.5" customHeight="1">
      <c r="A331" s="76"/>
      <c r="B331" s="110" t="s">
        <v>1047</v>
      </c>
      <c r="C331" s="111" t="s">
        <v>1048</v>
      </c>
      <c r="D331" s="112" t="s">
        <v>1049</v>
      </c>
      <c r="E331" s="107">
        <v>2007</v>
      </c>
      <c r="F331" s="107">
        <v>14</v>
      </c>
      <c r="G331" s="81" t="s">
        <v>163</v>
      </c>
      <c r="H331"/>
      <c r="I331" s="93" t="s">
        <v>71</v>
      </c>
      <c r="J331" s="54">
        <f>K331+K331*0.1</f>
        <v>598.4</v>
      </c>
      <c r="K331" s="55">
        <f>L331-L331*$J$2%</f>
        <v>544</v>
      </c>
      <c r="L331" s="94">
        <v>544</v>
      </c>
      <c r="M331" s="93"/>
      <c r="N331"/>
      <c r="Q331" s="113" t="s">
        <v>28</v>
      </c>
    </row>
    <row r="332" spans="1:17" s="14" customFormat="1" ht="16.5" customHeight="1">
      <c r="A332" s="76"/>
      <c r="B332" s="110" t="s">
        <v>1050</v>
      </c>
      <c r="C332" s="111" t="s">
        <v>1048</v>
      </c>
      <c r="D332" s="112" t="s">
        <v>1051</v>
      </c>
      <c r="E332" s="107">
        <v>2018</v>
      </c>
      <c r="F332" s="107">
        <v>10</v>
      </c>
      <c r="G332" s="81" t="s">
        <v>440</v>
      </c>
      <c r="H332"/>
      <c r="I332" s="93" t="s">
        <v>71</v>
      </c>
      <c r="J332" s="54">
        <f>K332+K332*0.1</f>
        <v>748</v>
      </c>
      <c r="K332" s="55">
        <f>L332-L332*$J$2%</f>
        <v>680</v>
      </c>
      <c r="L332" s="94">
        <v>680</v>
      </c>
      <c r="M332" s="93"/>
      <c r="N332"/>
      <c r="O332" s="58">
        <v>43161</v>
      </c>
      <c r="Q332" s="113" t="s">
        <v>28</v>
      </c>
    </row>
    <row r="333" spans="1:17" s="142" customFormat="1" ht="16.5" customHeight="1">
      <c r="A333" s="76"/>
      <c r="B333" s="110" t="s">
        <v>1052</v>
      </c>
      <c r="C333" s="134" t="s">
        <v>1053</v>
      </c>
      <c r="D333" s="135" t="s">
        <v>1054</v>
      </c>
      <c r="E333" s="136">
        <v>2008</v>
      </c>
      <c r="F333" s="107">
        <v>18</v>
      </c>
      <c r="G333" s="81" t="s">
        <v>1055</v>
      </c>
      <c r="H333"/>
      <c r="I333" s="93"/>
      <c r="J333" s="54">
        <f>K333+K333*0.1</f>
        <v>440</v>
      </c>
      <c r="K333" s="55">
        <f>L333-L333*$J$2%</f>
        <v>400</v>
      </c>
      <c r="L333" s="94">
        <v>400</v>
      </c>
      <c r="M333" s="93"/>
      <c r="N333"/>
      <c r="O333" s="14"/>
      <c r="P333" s="14"/>
      <c r="Q333" s="95" t="s">
        <v>28</v>
      </c>
    </row>
    <row r="334" spans="1:17" s="189" customFormat="1" ht="27.75" customHeight="1">
      <c r="A334" s="76"/>
      <c r="B334" s="110" t="s">
        <v>1056</v>
      </c>
      <c r="C334" s="111" t="s">
        <v>1057</v>
      </c>
      <c r="D334" s="112" t="s">
        <v>1058</v>
      </c>
      <c r="E334" s="107">
        <v>2009</v>
      </c>
      <c r="F334" s="107">
        <v>14</v>
      </c>
      <c r="G334" s="81" t="s">
        <v>625</v>
      </c>
      <c r="H334"/>
      <c r="I334" s="93"/>
      <c r="J334" s="54">
        <f>K334+K334*0.1</f>
        <v>352</v>
      </c>
      <c r="K334" s="55">
        <f>L334-L334*$J$2%</f>
        <v>320</v>
      </c>
      <c r="L334" s="94">
        <v>320</v>
      </c>
      <c r="M334" s="93"/>
      <c r="N334"/>
      <c r="O334" s="14"/>
      <c r="P334" s="14"/>
      <c r="Q334" s="113" t="s">
        <v>28</v>
      </c>
    </row>
    <row r="335" spans="1:17" s="14" customFormat="1" ht="15.75" customHeight="1">
      <c r="A335" s="76"/>
      <c r="B335" s="169" t="s">
        <v>1059</v>
      </c>
      <c r="C335" s="139" t="s">
        <v>1060</v>
      </c>
      <c r="D335" s="169" t="s">
        <v>1061</v>
      </c>
      <c r="E335" s="185">
        <v>2017</v>
      </c>
      <c r="F335" s="185">
        <v>18</v>
      </c>
      <c r="G335" s="81" t="s">
        <v>1062</v>
      </c>
      <c r="H335" s="218"/>
      <c r="I335" s="66" t="s">
        <v>71</v>
      </c>
      <c r="J335" s="54">
        <v>770</v>
      </c>
      <c r="K335" s="55">
        <v>700</v>
      </c>
      <c r="L335" s="186">
        <v>700</v>
      </c>
      <c r="M335" s="93"/>
      <c r="N335" s="57"/>
      <c r="O335" s="58">
        <v>43007</v>
      </c>
      <c r="Q335" s="188" t="s">
        <v>28</v>
      </c>
    </row>
    <row r="336" spans="1:17" s="14" customFormat="1" ht="29.25" customHeight="1">
      <c r="A336" s="76"/>
      <c r="B336" s="77" t="s">
        <v>1063</v>
      </c>
      <c r="C336" s="90" t="s">
        <v>1064</v>
      </c>
      <c r="D336" s="119" t="s">
        <v>1065</v>
      </c>
      <c r="E336" s="92">
        <v>2013</v>
      </c>
      <c r="F336" s="92">
        <v>10</v>
      </c>
      <c r="G336" s="118" t="s">
        <v>112</v>
      </c>
      <c r="H336"/>
      <c r="I336" s="93" t="s">
        <v>71</v>
      </c>
      <c r="J336" s="54">
        <f>K336+K336*0.1</f>
        <v>616</v>
      </c>
      <c r="K336" s="55">
        <f>L336-L336*$J$2%</f>
        <v>560</v>
      </c>
      <c r="L336" s="94">
        <v>560</v>
      </c>
      <c r="M336" s="93"/>
      <c r="N336"/>
      <c r="Q336" s="95" t="s">
        <v>1066</v>
      </c>
    </row>
    <row r="337" spans="1:17" s="47" customFormat="1" ht="15.75" customHeight="1">
      <c r="A337" s="76"/>
      <c r="B337" s="214" t="s">
        <v>1067</v>
      </c>
      <c r="C337" s="214" t="s">
        <v>297</v>
      </c>
      <c r="D337" s="214" t="s">
        <v>1068</v>
      </c>
      <c r="E337" s="219">
        <v>2007</v>
      </c>
      <c r="F337" s="219">
        <v>6</v>
      </c>
      <c r="G337" s="214" t="s">
        <v>270</v>
      </c>
      <c r="H337"/>
      <c r="I337" s="214"/>
      <c r="J337" s="54">
        <f>K337+K337*0.1</f>
        <v>475.2</v>
      </c>
      <c r="K337" s="220">
        <f>L337-L337*$J$2%</f>
        <v>432</v>
      </c>
      <c r="L337" s="220">
        <v>432</v>
      </c>
      <c r="M337" s="214"/>
      <c r="N337"/>
      <c r="O337" s="14"/>
      <c r="P337" s="14"/>
      <c r="Q337" s="214" t="s">
        <v>28</v>
      </c>
    </row>
    <row r="338" spans="1:17" s="14" customFormat="1" ht="15.75" customHeight="1">
      <c r="A338" s="10"/>
      <c r="B338" s="137" t="s">
        <v>1069</v>
      </c>
      <c r="C338" s="90" t="s">
        <v>81</v>
      </c>
      <c r="D338" s="119" t="s">
        <v>1070</v>
      </c>
      <c r="E338" s="92">
        <v>2007</v>
      </c>
      <c r="F338" s="92">
        <v>14</v>
      </c>
      <c r="G338" s="118" t="s">
        <v>625</v>
      </c>
      <c r="H338"/>
      <c r="I338" s="93" t="s">
        <v>71</v>
      </c>
      <c r="J338" s="54">
        <f>K338+K338*0.1</f>
        <v>517</v>
      </c>
      <c r="K338" s="55">
        <f>L338-L338*$J$2%</f>
        <v>470</v>
      </c>
      <c r="L338" s="94">
        <v>470</v>
      </c>
      <c r="M338" s="93"/>
      <c r="N338"/>
      <c r="O338" s="152"/>
      <c r="P338" s="152"/>
      <c r="Q338" s="95" t="s">
        <v>28</v>
      </c>
    </row>
    <row r="339" spans="1:17" s="14" customFormat="1" ht="15.75" customHeight="1">
      <c r="A339" s="10"/>
      <c r="B339" s="137" t="s">
        <v>1071</v>
      </c>
      <c r="C339" s="90" t="s">
        <v>81</v>
      </c>
      <c r="D339" s="119" t="s">
        <v>1072</v>
      </c>
      <c r="E339" s="92">
        <v>2018</v>
      </c>
      <c r="F339" s="92">
        <v>8</v>
      </c>
      <c r="G339" s="118" t="s">
        <v>83</v>
      </c>
      <c r="H339"/>
      <c r="I339" s="93" t="s">
        <v>71</v>
      </c>
      <c r="J339" s="54">
        <f>K339+K339*0.1</f>
        <v>660</v>
      </c>
      <c r="K339" s="55">
        <f>L339-L339*$J$2%</f>
        <v>600</v>
      </c>
      <c r="L339" s="94">
        <v>600</v>
      </c>
      <c r="M339" s="93"/>
      <c r="N339"/>
      <c r="O339" s="58">
        <v>43162</v>
      </c>
      <c r="P339" s="152"/>
      <c r="Q339" s="95" t="s">
        <v>28</v>
      </c>
    </row>
    <row r="340" spans="1:17" s="14" customFormat="1" ht="15.75" customHeight="1">
      <c r="A340" s="74"/>
      <c r="B340" s="110" t="s">
        <v>1073</v>
      </c>
      <c r="C340" s="139" t="s">
        <v>1074</v>
      </c>
      <c r="D340" s="153" t="s">
        <v>1075</v>
      </c>
      <c r="E340" s="154">
        <v>2007</v>
      </c>
      <c r="F340" s="107">
        <v>24</v>
      </c>
      <c r="G340" s="81" t="s">
        <v>119</v>
      </c>
      <c r="H340"/>
      <c r="I340" s="93" t="s">
        <v>71</v>
      </c>
      <c r="J340" s="54">
        <f>K340+K340*0.1</f>
        <v>264</v>
      </c>
      <c r="K340" s="55">
        <f>L340-L340*$J$2%</f>
        <v>240</v>
      </c>
      <c r="L340" s="94">
        <v>240</v>
      </c>
      <c r="M340" s="93"/>
      <c r="N340"/>
      <c r="Q340" s="113" t="s">
        <v>28</v>
      </c>
    </row>
    <row r="341" spans="1:17" s="14" customFormat="1" ht="15.75" customHeight="1">
      <c r="A341" s="76"/>
      <c r="B341" s="110" t="s">
        <v>1076</v>
      </c>
      <c r="C341" s="111" t="s">
        <v>81</v>
      </c>
      <c r="D341" s="112" t="s">
        <v>1077</v>
      </c>
      <c r="E341" s="107">
        <v>2008</v>
      </c>
      <c r="F341" s="107">
        <v>14</v>
      </c>
      <c r="G341" s="81" t="s">
        <v>87</v>
      </c>
      <c r="H341"/>
      <c r="I341" s="93" t="s">
        <v>71</v>
      </c>
      <c r="J341" s="54">
        <f>K341+K341*0.1</f>
        <v>418</v>
      </c>
      <c r="K341" s="55">
        <f>L341-L341*$J$2%</f>
        <v>380</v>
      </c>
      <c r="L341" s="94">
        <v>380</v>
      </c>
      <c r="M341" s="93"/>
      <c r="N341"/>
      <c r="Q341" s="113" t="s">
        <v>28</v>
      </c>
    </row>
    <row r="342" spans="1:17" s="14" customFormat="1" ht="16.5" customHeight="1">
      <c r="A342" s="76"/>
      <c r="B342" s="110" t="s">
        <v>1078</v>
      </c>
      <c r="C342" s="111" t="s">
        <v>1079</v>
      </c>
      <c r="D342" s="112" t="s">
        <v>1080</v>
      </c>
      <c r="E342" s="107">
        <v>2003</v>
      </c>
      <c r="F342" s="107">
        <v>24</v>
      </c>
      <c r="G342" s="81" t="s">
        <v>549</v>
      </c>
      <c r="H342"/>
      <c r="I342" s="93"/>
      <c r="J342" s="54">
        <f>K342+K342*0.1</f>
        <v>158.4</v>
      </c>
      <c r="K342" s="55">
        <f>L342-L342*$J$2%</f>
        <v>144</v>
      </c>
      <c r="L342" s="94">
        <v>144</v>
      </c>
      <c r="M342" s="93"/>
      <c r="N342"/>
      <c r="Q342" s="113" t="s">
        <v>28</v>
      </c>
    </row>
    <row r="343" spans="1:17" s="14" customFormat="1" ht="15.75" customHeight="1">
      <c r="A343" s="76"/>
      <c r="B343" s="110" t="s">
        <v>1081</v>
      </c>
      <c r="C343" s="111" t="s">
        <v>1082</v>
      </c>
      <c r="D343" s="112" t="s">
        <v>1083</v>
      </c>
      <c r="E343" s="107">
        <v>2007</v>
      </c>
      <c r="F343" s="107">
        <v>50</v>
      </c>
      <c r="G343" s="81" t="s">
        <v>1084</v>
      </c>
      <c r="H343"/>
      <c r="I343" s="93" t="s">
        <v>1085</v>
      </c>
      <c r="J343" s="54">
        <f>K343+K343*0.1</f>
        <v>118.8</v>
      </c>
      <c r="K343" s="55">
        <f>L343-L343*$J$2%</f>
        <v>108</v>
      </c>
      <c r="L343" s="94">
        <v>108</v>
      </c>
      <c r="M343" s="93"/>
      <c r="N343"/>
      <c r="Q343" s="113" t="s">
        <v>28</v>
      </c>
    </row>
    <row r="344" spans="1:17" s="152" customFormat="1" ht="16.5" customHeight="1">
      <c r="A344" s="76"/>
      <c r="B344" s="110" t="s">
        <v>1086</v>
      </c>
      <c r="C344" s="111" t="s">
        <v>1087</v>
      </c>
      <c r="D344" s="112" t="s">
        <v>1088</v>
      </c>
      <c r="E344" s="107">
        <v>2007</v>
      </c>
      <c r="F344" s="107">
        <v>12</v>
      </c>
      <c r="G344" s="81" t="s">
        <v>178</v>
      </c>
      <c r="H344"/>
      <c r="I344" s="93"/>
      <c r="J344" s="54">
        <f>K344+K344*0.1</f>
        <v>418</v>
      </c>
      <c r="K344" s="55">
        <f>L344-L344*$J$2%</f>
        <v>380</v>
      </c>
      <c r="L344" s="94">
        <v>380</v>
      </c>
      <c r="M344" s="93"/>
      <c r="N344"/>
      <c r="O344" s="14"/>
      <c r="P344" s="14"/>
      <c r="Q344" s="113" t="s">
        <v>28</v>
      </c>
    </row>
    <row r="345" spans="1:17" s="14" customFormat="1" ht="15.75" customHeight="1">
      <c r="A345" s="76"/>
      <c r="B345" s="110" t="s">
        <v>1089</v>
      </c>
      <c r="C345" s="164" t="s">
        <v>1090</v>
      </c>
      <c r="D345" s="112" t="s">
        <v>1091</v>
      </c>
      <c r="E345" s="107">
        <v>2005</v>
      </c>
      <c r="F345" s="107">
        <v>10</v>
      </c>
      <c r="G345" s="81" t="s">
        <v>1006</v>
      </c>
      <c r="H345"/>
      <c r="I345" s="93"/>
      <c r="J345" s="54">
        <f>K345+K345*0.1</f>
        <v>462</v>
      </c>
      <c r="K345" s="55">
        <f>L345-L345*$J$2%</f>
        <v>420</v>
      </c>
      <c r="L345" s="94">
        <v>420</v>
      </c>
      <c r="M345" s="93"/>
      <c r="N345"/>
      <c r="Q345" s="113" t="s">
        <v>28</v>
      </c>
    </row>
    <row r="346" spans="1:17" s="14" customFormat="1" ht="15.75" customHeight="1">
      <c r="A346" s="76"/>
      <c r="B346" s="110" t="s">
        <v>1092</v>
      </c>
      <c r="C346" s="164" t="s">
        <v>1093</v>
      </c>
      <c r="D346" s="112" t="s">
        <v>1094</v>
      </c>
      <c r="E346" s="107">
        <v>2005</v>
      </c>
      <c r="F346" s="107">
        <v>16</v>
      </c>
      <c r="G346" s="81" t="s">
        <v>58</v>
      </c>
      <c r="H346"/>
      <c r="I346" s="93" t="s">
        <v>71</v>
      </c>
      <c r="J346" s="54">
        <f>K346+K346*0.1</f>
        <v>462</v>
      </c>
      <c r="K346" s="55">
        <f>L346-L346*$J$2%</f>
        <v>420</v>
      </c>
      <c r="L346" s="94">
        <v>420</v>
      </c>
      <c r="M346" s="93"/>
      <c r="N346"/>
      <c r="Q346" s="113" t="s">
        <v>28</v>
      </c>
    </row>
    <row r="347" spans="1:17" s="14" customFormat="1" ht="15.75" customHeight="1">
      <c r="A347" s="76"/>
      <c r="B347" s="77" t="s">
        <v>1095</v>
      </c>
      <c r="C347" s="90" t="s">
        <v>1096</v>
      </c>
      <c r="D347" s="119" t="s">
        <v>1097</v>
      </c>
      <c r="E347" s="92">
        <v>2012</v>
      </c>
      <c r="F347" s="92">
        <v>10</v>
      </c>
      <c r="G347" s="118" t="s">
        <v>1098</v>
      </c>
      <c r="H347"/>
      <c r="I347" s="93" t="s">
        <v>71</v>
      </c>
      <c r="J347" s="54">
        <f>K347+K347*0.1</f>
        <v>1001</v>
      </c>
      <c r="K347" s="55">
        <f>L347-L347*$J$2%</f>
        <v>910</v>
      </c>
      <c r="L347" s="94">
        <v>910</v>
      </c>
      <c r="M347" s="93"/>
      <c r="N347"/>
      <c r="Q347" s="95" t="s">
        <v>28</v>
      </c>
    </row>
    <row r="348" spans="1:17" s="14" customFormat="1" ht="15.75" customHeight="1">
      <c r="A348" s="76"/>
      <c r="B348" s="77" t="s">
        <v>1099</v>
      </c>
      <c r="C348" s="90" t="s">
        <v>1100</v>
      </c>
      <c r="D348" s="119" t="s">
        <v>1101</v>
      </c>
      <c r="E348" s="92">
        <v>2012</v>
      </c>
      <c r="F348" s="92">
        <v>10</v>
      </c>
      <c r="G348" s="118" t="s">
        <v>1102</v>
      </c>
      <c r="H348"/>
      <c r="I348" s="93" t="s">
        <v>71</v>
      </c>
      <c r="J348" s="54">
        <f>K348+K348*0.1</f>
        <v>891</v>
      </c>
      <c r="K348" s="55">
        <f>L348-L348*$J$2%</f>
        <v>810</v>
      </c>
      <c r="L348" s="94">
        <v>810</v>
      </c>
      <c r="M348" s="93"/>
      <c r="N348"/>
      <c r="Q348" s="95" t="s">
        <v>28</v>
      </c>
    </row>
    <row r="349" spans="1:17" s="14" customFormat="1" ht="23.25" customHeight="1">
      <c r="A349" s="10"/>
      <c r="B349" s="221" t="s">
        <v>1103</v>
      </c>
      <c r="C349" s="221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  <c r="N349"/>
      <c r="O349" s="9"/>
      <c r="P349" s="9"/>
      <c r="Q349" s="222"/>
    </row>
    <row r="350" spans="1:17" s="14" customFormat="1" ht="15.75" customHeight="1">
      <c r="A350" s="10"/>
      <c r="B350" s="110" t="s">
        <v>1104</v>
      </c>
      <c r="C350" s="134" t="s">
        <v>1105</v>
      </c>
      <c r="D350" s="135" t="s">
        <v>1106</v>
      </c>
      <c r="E350" s="136">
        <v>2002</v>
      </c>
      <c r="F350" s="107">
        <v>12</v>
      </c>
      <c r="G350" s="81" t="s">
        <v>292</v>
      </c>
      <c r="H350"/>
      <c r="I350" s="93"/>
      <c r="J350" s="54">
        <f>K350+K350*0.1</f>
        <v>246.4</v>
      </c>
      <c r="K350" s="55">
        <f>L350-L350*$J$2%</f>
        <v>224</v>
      </c>
      <c r="L350" s="94">
        <v>224</v>
      </c>
      <c r="M350" s="93"/>
      <c r="N350"/>
      <c r="Q350" s="113" t="s">
        <v>193</v>
      </c>
    </row>
    <row r="351" spans="1:17" s="14" customFormat="1" ht="15.75" customHeight="1">
      <c r="A351" s="76"/>
      <c r="B351" s="110" t="s">
        <v>1107</v>
      </c>
      <c r="C351" s="134" t="s">
        <v>1108</v>
      </c>
      <c r="D351" s="135" t="s">
        <v>1109</v>
      </c>
      <c r="E351" s="136">
        <v>2013</v>
      </c>
      <c r="F351" s="107">
        <v>40</v>
      </c>
      <c r="G351" s="81" t="s">
        <v>1110</v>
      </c>
      <c r="H351"/>
      <c r="I351" s="93" t="s">
        <v>71</v>
      </c>
      <c r="J351" s="54">
        <f>K351+K351*0.1</f>
        <v>198</v>
      </c>
      <c r="K351" s="55">
        <f>L351-L351*$J$2%</f>
        <v>180</v>
      </c>
      <c r="L351" s="94">
        <v>180</v>
      </c>
      <c r="M351" s="93"/>
      <c r="N351"/>
      <c r="Q351" s="113" t="s">
        <v>28</v>
      </c>
    </row>
    <row r="352" spans="1:17" s="14" customFormat="1" ht="16.5" customHeight="1">
      <c r="A352" s="10"/>
      <c r="B352" s="137" t="s">
        <v>1111</v>
      </c>
      <c r="C352" s="137" t="s">
        <v>1112</v>
      </c>
      <c r="D352" s="137" t="s">
        <v>1113</v>
      </c>
      <c r="E352" s="137">
        <v>2007</v>
      </c>
      <c r="F352" s="92">
        <v>6</v>
      </c>
      <c r="G352" s="137" t="s">
        <v>702</v>
      </c>
      <c r="H352"/>
      <c r="I352" s="137"/>
      <c r="J352" s="54">
        <f>K352+K352*0.1</f>
        <v>660</v>
      </c>
      <c r="K352" s="223">
        <f>L352-L352*$J$2%</f>
        <v>600</v>
      </c>
      <c r="L352" s="223">
        <v>600</v>
      </c>
      <c r="M352" s="137"/>
      <c r="N352"/>
      <c r="Q352" s="137" t="s">
        <v>28</v>
      </c>
    </row>
    <row r="353" spans="1:17" s="14" customFormat="1" ht="16.5" customHeight="1">
      <c r="A353" s="10"/>
      <c r="B353" s="110" t="s">
        <v>1114</v>
      </c>
      <c r="C353" s="146" t="s">
        <v>1112</v>
      </c>
      <c r="D353" s="91" t="s">
        <v>1115</v>
      </c>
      <c r="E353" s="92">
        <v>2008</v>
      </c>
      <c r="F353" s="92">
        <v>10</v>
      </c>
      <c r="G353" s="118" t="s">
        <v>171</v>
      </c>
      <c r="H353"/>
      <c r="I353" s="93" t="s">
        <v>71</v>
      </c>
      <c r="J353" s="54">
        <f>K353+K353*0.1</f>
        <v>475.2</v>
      </c>
      <c r="K353" s="55">
        <f>L353-L353*$J$2%</f>
        <v>432</v>
      </c>
      <c r="L353" s="94">
        <v>432</v>
      </c>
      <c r="M353" s="93"/>
      <c r="N353"/>
      <c r="Q353" s="209" t="s">
        <v>28</v>
      </c>
    </row>
    <row r="354" spans="1:17" ht="25.5" customHeight="1">
      <c r="A354" s="76"/>
      <c r="B354" s="137" t="s">
        <v>1116</v>
      </c>
      <c r="C354" s="149" t="s">
        <v>1117</v>
      </c>
      <c r="D354" s="119" t="s">
        <v>1118</v>
      </c>
      <c r="E354" s="107">
        <v>2012</v>
      </c>
      <c r="F354" s="107">
        <v>10</v>
      </c>
      <c r="G354" s="140" t="s">
        <v>625</v>
      </c>
      <c r="I354" s="117"/>
      <c r="J354" s="54">
        <f>K354+K354*0.1</f>
        <v>541.2</v>
      </c>
      <c r="K354" s="55">
        <f>L354-L354*$J$2%</f>
        <v>492</v>
      </c>
      <c r="L354" s="150">
        <v>492</v>
      </c>
      <c r="M354" s="196"/>
      <c r="O354" s="14"/>
      <c r="P354" s="14"/>
      <c r="Q354" s="95" t="s">
        <v>28</v>
      </c>
    </row>
    <row r="355" spans="1:17" s="14" customFormat="1" ht="15.75" customHeight="1">
      <c r="A355" s="76"/>
      <c r="B355" s="145" t="s">
        <v>1119</v>
      </c>
      <c r="C355" s="111" t="s">
        <v>1117</v>
      </c>
      <c r="D355" s="112" t="s">
        <v>1120</v>
      </c>
      <c r="E355" s="107">
        <v>2006</v>
      </c>
      <c r="F355" s="107">
        <v>24</v>
      </c>
      <c r="G355" s="81" t="s">
        <v>119</v>
      </c>
      <c r="H355"/>
      <c r="I355" s="93" t="s">
        <v>71</v>
      </c>
      <c r="J355" s="54">
        <f>K355+K355*0.1</f>
        <v>277.2</v>
      </c>
      <c r="K355" s="55">
        <f>L355-L355*$J$2%</f>
        <v>252</v>
      </c>
      <c r="L355" s="94">
        <v>252</v>
      </c>
      <c r="M355" s="93"/>
      <c r="N355"/>
      <c r="Q355" s="113" t="s">
        <v>28</v>
      </c>
    </row>
    <row r="356" spans="1:17" s="14" customFormat="1" ht="16.5" customHeight="1">
      <c r="A356" s="10"/>
      <c r="B356" s="110" t="s">
        <v>1121</v>
      </c>
      <c r="C356" s="111" t="s">
        <v>1122</v>
      </c>
      <c r="D356" s="112" t="s">
        <v>1123</v>
      </c>
      <c r="E356" s="107">
        <v>2004</v>
      </c>
      <c r="F356" s="107">
        <v>24</v>
      </c>
      <c r="G356" s="81" t="s">
        <v>1124</v>
      </c>
      <c r="H356"/>
      <c r="I356" s="93" t="s">
        <v>71</v>
      </c>
      <c r="J356" s="54">
        <f>K356+K356*0.1</f>
        <v>121</v>
      </c>
      <c r="K356" s="55">
        <f>L356-L356*$J$2%</f>
        <v>110</v>
      </c>
      <c r="L356" s="94">
        <v>110</v>
      </c>
      <c r="M356" s="93"/>
      <c r="N356"/>
      <c r="Q356" s="113" t="s">
        <v>694</v>
      </c>
    </row>
    <row r="357" spans="1:17" s="14" customFormat="1" ht="16.5" customHeight="1">
      <c r="A357" s="10"/>
      <c r="B357" s="110" t="s">
        <v>55</v>
      </c>
      <c r="C357" s="111" t="s">
        <v>1125</v>
      </c>
      <c r="D357" s="112" t="s">
        <v>57</v>
      </c>
      <c r="E357" s="107">
        <v>2018</v>
      </c>
      <c r="F357" s="107">
        <v>16</v>
      </c>
      <c r="G357" s="81" t="s">
        <v>58</v>
      </c>
      <c r="H357"/>
      <c r="I357" s="93"/>
      <c r="J357" s="54">
        <f>K357+K357*0.1</f>
        <v>594</v>
      </c>
      <c r="K357" s="55">
        <f>L357-L357*$J$2%</f>
        <v>540</v>
      </c>
      <c r="L357" s="94">
        <v>540</v>
      </c>
      <c r="M357" s="93"/>
      <c r="N357"/>
      <c r="O357" s="58">
        <v>43346</v>
      </c>
      <c r="Q357" s="113" t="s">
        <v>28</v>
      </c>
    </row>
    <row r="358" spans="1:17" s="14" customFormat="1" ht="19.5" customHeight="1">
      <c r="A358" s="76"/>
      <c r="B358" s="224" t="s">
        <v>1126</v>
      </c>
      <c r="C358" s="90" t="s">
        <v>1127</v>
      </c>
      <c r="D358" s="91" t="s">
        <v>1128</v>
      </c>
      <c r="E358" s="92">
        <v>2016</v>
      </c>
      <c r="F358" s="92">
        <v>12</v>
      </c>
      <c r="G358" s="81" t="s">
        <v>70</v>
      </c>
      <c r="H358"/>
      <c r="I358" s="93"/>
      <c r="J358" s="54">
        <f>K358+K358*0.1</f>
        <v>440</v>
      </c>
      <c r="K358" s="55">
        <f>L358-L358*$J$2%</f>
        <v>400</v>
      </c>
      <c r="L358" s="94">
        <v>400</v>
      </c>
      <c r="M358" s="93"/>
      <c r="N358"/>
      <c r="Q358" s="95" t="s">
        <v>28</v>
      </c>
    </row>
    <row r="359" spans="1:17" s="14" customFormat="1" ht="15.75" customHeight="1">
      <c r="A359" s="76"/>
      <c r="B359" s="110" t="s">
        <v>1129</v>
      </c>
      <c r="C359" s="111" t="s">
        <v>1130</v>
      </c>
      <c r="D359" s="112" t="s">
        <v>1131</v>
      </c>
      <c r="E359" s="107">
        <v>2005</v>
      </c>
      <c r="F359" s="107">
        <v>6</v>
      </c>
      <c r="G359" s="81" t="s">
        <v>702</v>
      </c>
      <c r="H359"/>
      <c r="I359" s="93" t="s">
        <v>71</v>
      </c>
      <c r="J359" s="54">
        <f>K359+K359*0.1</f>
        <v>572</v>
      </c>
      <c r="K359" s="55">
        <f>L359-L359*$J$2%</f>
        <v>520</v>
      </c>
      <c r="L359" s="94">
        <v>520</v>
      </c>
      <c r="M359" s="93"/>
      <c r="N359"/>
      <c r="Q359" s="113" t="s">
        <v>694</v>
      </c>
    </row>
    <row r="360" spans="1:17" s="14" customFormat="1" ht="15.75" customHeight="1">
      <c r="A360" s="10"/>
      <c r="B360" s="110" t="s">
        <v>1132</v>
      </c>
      <c r="C360" s="111" t="s">
        <v>1133</v>
      </c>
      <c r="D360" s="112" t="s">
        <v>1134</v>
      </c>
      <c r="E360" s="107">
        <v>2008</v>
      </c>
      <c r="F360" s="107">
        <v>12</v>
      </c>
      <c r="G360" s="81" t="s">
        <v>212</v>
      </c>
      <c r="H360"/>
      <c r="I360" s="93"/>
      <c r="J360" s="54">
        <f>K360+K360*0.1</f>
        <v>539</v>
      </c>
      <c r="K360" s="55">
        <f>L360-L360*$J$2%</f>
        <v>490</v>
      </c>
      <c r="L360" s="94">
        <v>490</v>
      </c>
      <c r="M360" s="93"/>
      <c r="N360"/>
      <c r="Q360" s="95" t="s">
        <v>28</v>
      </c>
    </row>
    <row r="361" spans="1:17" s="14" customFormat="1" ht="15.75" customHeight="1">
      <c r="A361" s="76"/>
      <c r="B361" s="110" t="s">
        <v>323</v>
      </c>
      <c r="C361" s="111" t="s">
        <v>324</v>
      </c>
      <c r="D361" s="112" t="s">
        <v>325</v>
      </c>
      <c r="E361" s="107">
        <v>2007</v>
      </c>
      <c r="F361" s="107">
        <v>8</v>
      </c>
      <c r="G361" s="81" t="s">
        <v>326</v>
      </c>
      <c r="H361"/>
      <c r="I361" s="93"/>
      <c r="J361" s="54">
        <f>K361+K361*0.1</f>
        <v>759</v>
      </c>
      <c r="K361" s="55">
        <f>L361-L361*$J$2%</f>
        <v>690</v>
      </c>
      <c r="L361" s="94">
        <v>690</v>
      </c>
      <c r="M361" s="93"/>
      <c r="N361"/>
      <c r="Q361" s="113" t="s">
        <v>28</v>
      </c>
    </row>
    <row r="362" spans="1:17" s="14" customFormat="1" ht="15.75" customHeight="1">
      <c r="A362" s="76"/>
      <c r="B362" s="110" t="s">
        <v>1135</v>
      </c>
      <c r="C362" s="111" t="s">
        <v>1136</v>
      </c>
      <c r="D362" s="112" t="s">
        <v>1137</v>
      </c>
      <c r="E362" s="107">
        <v>2008</v>
      </c>
      <c r="F362" s="107">
        <v>14</v>
      </c>
      <c r="G362" s="81" t="s">
        <v>123</v>
      </c>
      <c r="H362"/>
      <c r="I362" s="93"/>
      <c r="J362" s="54">
        <f>K362+K362*0.1</f>
        <v>319</v>
      </c>
      <c r="K362" s="55">
        <f>L362-L362*$J$2%</f>
        <v>290</v>
      </c>
      <c r="L362" s="94">
        <v>290</v>
      </c>
      <c r="M362" s="93"/>
      <c r="N362"/>
      <c r="Q362" s="113" t="s">
        <v>28</v>
      </c>
    </row>
    <row r="363" spans="1:17" s="14" customFormat="1" ht="15.75" customHeight="1">
      <c r="A363" s="76"/>
      <c r="B363" s="110" t="s">
        <v>1138</v>
      </c>
      <c r="C363" s="111" t="s">
        <v>996</v>
      </c>
      <c r="D363" s="112" t="s">
        <v>1139</v>
      </c>
      <c r="E363" s="107">
        <v>2007</v>
      </c>
      <c r="F363" s="107">
        <v>20</v>
      </c>
      <c r="G363" s="81" t="s">
        <v>119</v>
      </c>
      <c r="H363"/>
      <c r="I363" s="93"/>
      <c r="J363" s="54">
        <f>K363+K363*0.1</f>
        <v>277.2</v>
      </c>
      <c r="K363" s="55">
        <f>L363-L363*$J$2%</f>
        <v>252</v>
      </c>
      <c r="L363" s="94">
        <v>252</v>
      </c>
      <c r="M363" s="93"/>
      <c r="N363"/>
      <c r="Q363" s="113" t="s">
        <v>28</v>
      </c>
    </row>
    <row r="364" spans="1:17" s="14" customFormat="1" ht="16.5" customHeight="1">
      <c r="A364" s="76"/>
      <c r="B364" s="110" t="s">
        <v>1140</v>
      </c>
      <c r="C364" s="111" t="s">
        <v>1141</v>
      </c>
      <c r="D364" s="112" t="s">
        <v>1142</v>
      </c>
      <c r="E364" s="107">
        <v>2008</v>
      </c>
      <c r="F364" s="107">
        <v>20</v>
      </c>
      <c r="G364" s="81" t="s">
        <v>1143</v>
      </c>
      <c r="H364"/>
      <c r="I364" s="93" t="s">
        <v>71</v>
      </c>
      <c r="J364" s="54">
        <f>K364+K364*0.1</f>
        <v>299.2</v>
      </c>
      <c r="K364" s="55">
        <f>L364-L364*$J$2%</f>
        <v>272</v>
      </c>
      <c r="L364" s="94">
        <v>272</v>
      </c>
      <c r="M364" s="93"/>
      <c r="N364"/>
      <c r="Q364" s="113" t="s">
        <v>193</v>
      </c>
    </row>
    <row r="365" spans="1:17" s="14" customFormat="1" ht="15.75" customHeight="1">
      <c r="A365" s="76"/>
      <c r="B365" s="110" t="s">
        <v>1144</v>
      </c>
      <c r="C365" s="111" t="s">
        <v>1145</v>
      </c>
      <c r="D365" s="112" t="s">
        <v>1146</v>
      </c>
      <c r="E365" s="107">
        <v>2007</v>
      </c>
      <c r="F365" s="107">
        <v>6</v>
      </c>
      <c r="G365" s="81" t="s">
        <v>112</v>
      </c>
      <c r="H365"/>
      <c r="I365" s="93"/>
      <c r="J365" s="54">
        <f>K365+K365*0.1</f>
        <v>902</v>
      </c>
      <c r="K365" s="55">
        <f>L365-L365*$J$2%</f>
        <v>820</v>
      </c>
      <c r="L365" s="94">
        <v>820</v>
      </c>
      <c r="M365" s="93"/>
      <c r="N365"/>
      <c r="Q365" s="113" t="s">
        <v>28</v>
      </c>
    </row>
    <row r="366" spans="1:17" s="14" customFormat="1" ht="15.75" customHeight="1">
      <c r="A366" s="76"/>
      <c r="B366" s="110" t="s">
        <v>1147</v>
      </c>
      <c r="C366" s="134" t="s">
        <v>1148</v>
      </c>
      <c r="D366" s="135" t="s">
        <v>1149</v>
      </c>
      <c r="E366" s="136">
        <v>2007</v>
      </c>
      <c r="F366" s="107">
        <v>16</v>
      </c>
      <c r="G366" s="81" t="s">
        <v>473</v>
      </c>
      <c r="H366"/>
      <c r="I366" s="93"/>
      <c r="J366" s="54">
        <f>K366+K366*0.1</f>
        <v>422.4</v>
      </c>
      <c r="K366" s="55">
        <f>L366-L366*$J$2%</f>
        <v>384</v>
      </c>
      <c r="L366" s="94">
        <v>384</v>
      </c>
      <c r="M366" s="93"/>
      <c r="N366"/>
      <c r="Q366" s="113" t="s">
        <v>28</v>
      </c>
    </row>
    <row r="367" spans="1:17" s="14" customFormat="1" ht="15.75" customHeight="1">
      <c r="A367" s="76"/>
      <c r="B367" s="110" t="s">
        <v>1150</v>
      </c>
      <c r="C367" s="134" t="s">
        <v>1151</v>
      </c>
      <c r="D367" s="135" t="s">
        <v>1152</v>
      </c>
      <c r="E367" s="136">
        <v>2006</v>
      </c>
      <c r="F367" s="107">
        <v>16</v>
      </c>
      <c r="G367" s="81" t="s">
        <v>1153</v>
      </c>
      <c r="H367"/>
      <c r="I367" s="93" t="s">
        <v>71</v>
      </c>
      <c r="J367" s="54">
        <f>K367+K367*0.1</f>
        <v>231</v>
      </c>
      <c r="K367" s="55">
        <f>L367-L367*$J$2%</f>
        <v>210</v>
      </c>
      <c r="L367" s="94">
        <v>210</v>
      </c>
      <c r="M367" s="93"/>
      <c r="N367"/>
      <c r="O367" s="152"/>
      <c r="P367" s="152"/>
      <c r="Q367" s="113" t="s">
        <v>694</v>
      </c>
    </row>
    <row r="368" spans="1:17" s="14" customFormat="1" ht="15.75" customHeight="1">
      <c r="A368" s="76"/>
      <c r="B368" s="137" t="s">
        <v>1154</v>
      </c>
      <c r="C368" s="90" t="s">
        <v>1155</v>
      </c>
      <c r="D368" s="119" t="s">
        <v>1156</v>
      </c>
      <c r="E368" s="92">
        <v>2010</v>
      </c>
      <c r="F368" s="92">
        <v>10</v>
      </c>
      <c r="G368" s="118" t="s">
        <v>350</v>
      </c>
      <c r="H368"/>
      <c r="I368" s="93"/>
      <c r="J368" s="54">
        <f>K368+K368*0.1</f>
        <v>330</v>
      </c>
      <c r="K368" s="55">
        <f>L368-L368*$J$2%</f>
        <v>300</v>
      </c>
      <c r="L368" s="94">
        <v>300</v>
      </c>
      <c r="M368" s="93"/>
      <c r="N368"/>
      <c r="Q368" s="95" t="s">
        <v>28</v>
      </c>
    </row>
    <row r="369" spans="1:17" s="14" customFormat="1" ht="15.75" customHeight="1">
      <c r="A369" s="76"/>
      <c r="B369" s="110" t="s">
        <v>1157</v>
      </c>
      <c r="C369" s="111" t="s">
        <v>1158</v>
      </c>
      <c r="D369" s="112" t="s">
        <v>1159</v>
      </c>
      <c r="E369" s="107">
        <v>2008</v>
      </c>
      <c r="F369" s="107">
        <v>4</v>
      </c>
      <c r="G369" s="81" t="s">
        <v>1160</v>
      </c>
      <c r="H369"/>
      <c r="I369" s="93"/>
      <c r="J369" s="54">
        <f>K369+K369*0.1</f>
        <v>990</v>
      </c>
      <c r="K369" s="55">
        <f>L369-L369*$J$2%</f>
        <v>900</v>
      </c>
      <c r="L369" s="94">
        <v>900</v>
      </c>
      <c r="M369" s="93"/>
      <c r="N369"/>
      <c r="Q369" s="113" t="s">
        <v>28</v>
      </c>
    </row>
    <row r="370" spans="1:17" s="14" customFormat="1" ht="15.75" customHeight="1">
      <c r="A370" s="10"/>
      <c r="B370" s="110" t="s">
        <v>1161</v>
      </c>
      <c r="C370" s="111" t="s">
        <v>1162</v>
      </c>
      <c r="D370" s="112" t="s">
        <v>1163</v>
      </c>
      <c r="E370" s="107">
        <v>2009</v>
      </c>
      <c r="F370" s="107"/>
      <c r="G370" s="81" t="s">
        <v>522</v>
      </c>
      <c r="H370"/>
      <c r="I370" s="93"/>
      <c r="J370" s="54">
        <f>K370+K370*0.1</f>
        <v>525.8</v>
      </c>
      <c r="K370" s="55">
        <v>478</v>
      </c>
      <c r="L370" s="94">
        <v>478</v>
      </c>
      <c r="M370" s="93"/>
      <c r="N370"/>
      <c r="Q370" s="113" t="s">
        <v>694</v>
      </c>
    </row>
    <row r="371" spans="1:17" s="14" customFormat="1" ht="15.75" customHeight="1">
      <c r="A371" s="76"/>
      <c r="B371" s="110" t="s">
        <v>1164</v>
      </c>
      <c r="C371" s="111" t="s">
        <v>1165</v>
      </c>
      <c r="D371" s="112" t="s">
        <v>1166</v>
      </c>
      <c r="E371" s="107">
        <v>2003</v>
      </c>
      <c r="F371" s="107">
        <v>4</v>
      </c>
      <c r="G371" s="81" t="s">
        <v>488</v>
      </c>
      <c r="H371"/>
      <c r="I371" s="93" t="s">
        <v>71</v>
      </c>
      <c r="J371" s="54">
        <f>K371+K371*0.1</f>
        <v>583</v>
      </c>
      <c r="K371" s="55">
        <f>L371-L371*$J$2%</f>
        <v>530</v>
      </c>
      <c r="L371" s="94">
        <v>530</v>
      </c>
      <c r="M371" s="93"/>
      <c r="N371"/>
      <c r="Q371" s="113" t="s">
        <v>28</v>
      </c>
    </row>
    <row r="372" spans="1:17" s="14" customFormat="1" ht="15.75" customHeight="1">
      <c r="A372" s="10"/>
      <c r="B372" s="110" t="s">
        <v>1167</v>
      </c>
      <c r="C372" s="111" t="s">
        <v>1168</v>
      </c>
      <c r="D372" s="112" t="s">
        <v>1169</v>
      </c>
      <c r="E372" s="107">
        <v>2014</v>
      </c>
      <c r="F372" s="107">
        <v>24</v>
      </c>
      <c r="G372" s="81" t="s">
        <v>263</v>
      </c>
      <c r="H372"/>
      <c r="I372" s="93" t="s">
        <v>71</v>
      </c>
      <c r="J372" s="54">
        <f>K372+K372*0.1</f>
        <v>242</v>
      </c>
      <c r="K372" s="55">
        <f>L372-L372*$J$2%</f>
        <v>220</v>
      </c>
      <c r="L372" s="94">
        <v>220</v>
      </c>
      <c r="M372" s="93"/>
      <c r="N372"/>
      <c r="Q372" s="113" t="s">
        <v>193</v>
      </c>
    </row>
    <row r="373" spans="1:17" s="152" customFormat="1" ht="15.75" customHeight="1">
      <c r="A373" s="76"/>
      <c r="B373" s="110" t="s">
        <v>1170</v>
      </c>
      <c r="C373" s="111" t="s">
        <v>1171</v>
      </c>
      <c r="D373" s="112" t="s">
        <v>1172</v>
      </c>
      <c r="E373" s="107">
        <v>2005</v>
      </c>
      <c r="F373" s="107">
        <v>8</v>
      </c>
      <c r="G373" s="81" t="s">
        <v>33</v>
      </c>
      <c r="H373"/>
      <c r="I373" s="93"/>
      <c r="J373" s="54">
        <f>K373+K373*0.1</f>
        <v>382.8</v>
      </c>
      <c r="K373" s="55">
        <f>L373-L373*$J$2%</f>
        <v>348</v>
      </c>
      <c r="L373" s="94">
        <v>348</v>
      </c>
      <c r="M373" s="93"/>
      <c r="N373"/>
      <c r="O373" s="14"/>
      <c r="P373" s="14"/>
      <c r="Q373" s="113" t="s">
        <v>28</v>
      </c>
    </row>
    <row r="374" spans="1:17" s="14" customFormat="1" ht="16.5" customHeight="1">
      <c r="A374" s="76"/>
      <c r="B374" s="110" t="s">
        <v>1173</v>
      </c>
      <c r="C374" s="111" t="s">
        <v>1174</v>
      </c>
      <c r="D374" s="112" t="s">
        <v>1175</v>
      </c>
      <c r="E374" s="107">
        <v>2008</v>
      </c>
      <c r="F374" s="107">
        <v>12</v>
      </c>
      <c r="G374" s="81" t="s">
        <v>54</v>
      </c>
      <c r="H374"/>
      <c r="I374" s="93" t="s">
        <v>71</v>
      </c>
      <c r="J374" s="54">
        <f>K374+K374*0.1</f>
        <v>409.2</v>
      </c>
      <c r="K374" s="55">
        <f>L374-L374*$J$2%</f>
        <v>372</v>
      </c>
      <c r="L374" s="94">
        <v>372</v>
      </c>
      <c r="M374" s="93"/>
      <c r="N374"/>
      <c r="Q374" s="113" t="s">
        <v>28</v>
      </c>
    </row>
    <row r="375" spans="1:17" s="14" customFormat="1" ht="15.75" customHeight="1">
      <c r="A375" s="76"/>
      <c r="B375" s="110" t="s">
        <v>1176</v>
      </c>
      <c r="C375" s="111" t="s">
        <v>1177</v>
      </c>
      <c r="D375" s="112" t="s">
        <v>1178</v>
      </c>
      <c r="E375" s="107">
        <v>2007</v>
      </c>
      <c r="F375" s="107">
        <v>10</v>
      </c>
      <c r="G375" s="81" t="s">
        <v>702</v>
      </c>
      <c r="H375"/>
      <c r="I375" s="93"/>
      <c r="J375" s="54">
        <f>K375+K375*0.1</f>
        <v>567.6</v>
      </c>
      <c r="K375" s="55">
        <f>L375-L375*$J$2%</f>
        <v>516</v>
      </c>
      <c r="L375" s="94">
        <v>516</v>
      </c>
      <c r="M375" s="93"/>
      <c r="N375"/>
      <c r="Q375" s="113" t="s">
        <v>28</v>
      </c>
    </row>
    <row r="376" spans="1:17" s="14" customFormat="1" ht="15.75" customHeight="1">
      <c r="A376" s="76"/>
      <c r="B376" s="110" t="s">
        <v>1179</v>
      </c>
      <c r="C376" s="111" t="s">
        <v>1180</v>
      </c>
      <c r="D376" s="112" t="s">
        <v>1181</v>
      </c>
      <c r="E376" s="92">
        <v>2015</v>
      </c>
      <c r="F376" s="107">
        <v>18</v>
      </c>
      <c r="G376" s="81" t="s">
        <v>70</v>
      </c>
      <c r="H376"/>
      <c r="I376" s="93" t="s">
        <v>71</v>
      </c>
      <c r="J376" s="54">
        <f>K376+K376*0.1</f>
        <v>363</v>
      </c>
      <c r="K376" s="55">
        <f>L376-L376*$J$2%</f>
        <v>330</v>
      </c>
      <c r="L376" s="94">
        <v>330</v>
      </c>
      <c r="M376" s="93"/>
      <c r="N376"/>
      <c r="Q376" s="113" t="s">
        <v>193</v>
      </c>
    </row>
    <row r="377" spans="1:17" s="14" customFormat="1" ht="15.75" customHeight="1">
      <c r="A377" s="76"/>
      <c r="B377" s="110" t="s">
        <v>1182</v>
      </c>
      <c r="C377" s="90" t="s">
        <v>1183</v>
      </c>
      <c r="D377" s="119" t="s">
        <v>1184</v>
      </c>
      <c r="E377" s="92">
        <v>2017</v>
      </c>
      <c r="F377" s="92">
        <v>10</v>
      </c>
      <c r="G377" s="102" t="s">
        <v>220</v>
      </c>
      <c r="H377" s="57"/>
      <c r="I377" s="93"/>
      <c r="J377" s="54">
        <f>K377+K377*0.1</f>
        <v>594</v>
      </c>
      <c r="K377" s="55">
        <f>L377-L377*$J$2%</f>
        <v>540</v>
      </c>
      <c r="L377" s="94">
        <v>540</v>
      </c>
      <c r="M377" s="93"/>
      <c r="N377" s="57"/>
      <c r="O377" s="58">
        <v>42893</v>
      </c>
      <c r="Q377" s="95" t="s">
        <v>28</v>
      </c>
    </row>
    <row r="378" spans="1:17" s="14" customFormat="1" ht="15.75" customHeight="1">
      <c r="A378" s="76"/>
      <c r="B378" s="110" t="s">
        <v>1185</v>
      </c>
      <c r="C378" s="111" t="s">
        <v>1186</v>
      </c>
      <c r="D378" s="112" t="s">
        <v>1187</v>
      </c>
      <c r="E378" s="107">
        <v>2008</v>
      </c>
      <c r="F378" s="107">
        <v>14</v>
      </c>
      <c r="G378" s="81" t="s">
        <v>453</v>
      </c>
      <c r="H378"/>
      <c r="I378" s="93"/>
      <c r="J378" s="54">
        <f>K378+K378*0.1</f>
        <v>440</v>
      </c>
      <c r="K378" s="55">
        <f>L378-L378*$J$2%</f>
        <v>400</v>
      </c>
      <c r="L378" s="94">
        <v>400</v>
      </c>
      <c r="M378" s="93"/>
      <c r="N378"/>
      <c r="Q378" s="113" t="s">
        <v>28</v>
      </c>
    </row>
    <row r="379" spans="1:17" s="14" customFormat="1" ht="15.75" customHeight="1">
      <c r="A379" s="76"/>
      <c r="B379" s="110" t="s">
        <v>1188</v>
      </c>
      <c r="C379" s="90" t="s">
        <v>1189</v>
      </c>
      <c r="D379" s="119" t="s">
        <v>1190</v>
      </c>
      <c r="E379" s="92">
        <v>2017</v>
      </c>
      <c r="F379" s="92">
        <v>8</v>
      </c>
      <c r="G379" s="118" t="s">
        <v>247</v>
      </c>
      <c r="H379"/>
      <c r="I379" s="93" t="s">
        <v>71</v>
      </c>
      <c r="J379" s="54">
        <f>K379+K379*0.1</f>
        <v>660</v>
      </c>
      <c r="K379" s="55">
        <f>L379-L379*$J$2%</f>
        <v>600</v>
      </c>
      <c r="L379" s="94">
        <v>600</v>
      </c>
      <c r="M379" s="93"/>
      <c r="N379"/>
      <c r="O379" s="58">
        <v>43032</v>
      </c>
      <c r="Q379" s="95" t="s">
        <v>28</v>
      </c>
    </row>
    <row r="380" spans="1:17" s="14" customFormat="1" ht="15.75" customHeight="1">
      <c r="A380" s="10"/>
      <c r="B380" s="225" t="s">
        <v>1191</v>
      </c>
      <c r="C380" s="139" t="s">
        <v>1192</v>
      </c>
      <c r="D380" s="153" t="s">
        <v>1193</v>
      </c>
      <c r="E380" s="154">
        <v>2007</v>
      </c>
      <c r="F380" s="107">
        <v>36</v>
      </c>
      <c r="G380" s="81" t="s">
        <v>208</v>
      </c>
      <c r="H380"/>
      <c r="I380" s="93"/>
      <c r="J380" s="54">
        <f>K380+K380*0.1</f>
        <v>209</v>
      </c>
      <c r="K380" s="55">
        <f>L380-L380*$J$2%</f>
        <v>190</v>
      </c>
      <c r="L380" s="94">
        <v>190</v>
      </c>
      <c r="M380" s="93"/>
      <c r="N380"/>
      <c r="Q380" s="113" t="s">
        <v>694</v>
      </c>
    </row>
    <row r="381" spans="1:17" s="14" customFormat="1" ht="25.5" customHeight="1">
      <c r="A381" s="76"/>
      <c r="B381" s="190" t="s">
        <v>1194</v>
      </c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/>
      <c r="Q381" s="132"/>
    </row>
    <row r="382" spans="1:17" s="14" customFormat="1" ht="15.75" customHeight="1">
      <c r="A382" s="76"/>
      <c r="B382" s="110" t="s">
        <v>1195</v>
      </c>
      <c r="C382" s="111" t="s">
        <v>1196</v>
      </c>
      <c r="D382" s="112" t="s">
        <v>1197</v>
      </c>
      <c r="E382" s="107">
        <v>2009</v>
      </c>
      <c r="F382" s="107">
        <v>10</v>
      </c>
      <c r="G382" s="81" t="s">
        <v>247</v>
      </c>
      <c r="H382"/>
      <c r="I382" s="93"/>
      <c r="J382" s="54">
        <f>K382+K382*0.1</f>
        <v>473</v>
      </c>
      <c r="K382" s="55">
        <f>L382-L382*$J$2%</f>
        <v>430</v>
      </c>
      <c r="L382" s="94">
        <v>430</v>
      </c>
      <c r="M382" s="93"/>
      <c r="N382"/>
      <c r="Q382" s="113" t="s">
        <v>28</v>
      </c>
    </row>
    <row r="383" spans="1:17" s="14" customFormat="1" ht="16.5" customHeight="1">
      <c r="A383" s="76"/>
      <c r="B383" s="110" t="s">
        <v>1198</v>
      </c>
      <c r="C383" s="146" t="s">
        <v>1196</v>
      </c>
      <c r="D383" s="91" t="s">
        <v>1199</v>
      </c>
      <c r="E383" s="92">
        <v>2007</v>
      </c>
      <c r="F383" s="92">
        <v>3</v>
      </c>
      <c r="G383" s="118" t="s">
        <v>1200</v>
      </c>
      <c r="H383"/>
      <c r="I383" s="92"/>
      <c r="J383" s="54">
        <f>K383+K383*0.1</f>
        <v>924</v>
      </c>
      <c r="K383" s="55">
        <f>L383-L383*$J$2%</f>
        <v>840</v>
      </c>
      <c r="L383" s="94">
        <v>840</v>
      </c>
      <c r="M383" s="93"/>
      <c r="N383"/>
      <c r="Q383" s="95" t="s">
        <v>28</v>
      </c>
    </row>
    <row r="384" spans="1:17" s="14" customFormat="1" ht="15.75" customHeight="1">
      <c r="A384" s="76"/>
      <c r="B384" s="110" t="s">
        <v>1201</v>
      </c>
      <c r="C384" s="111" t="s">
        <v>1202</v>
      </c>
      <c r="D384" s="112" t="s">
        <v>1203</v>
      </c>
      <c r="E384" s="107">
        <v>2009</v>
      </c>
      <c r="F384" s="107">
        <v>20</v>
      </c>
      <c r="G384" s="81" t="s">
        <v>1204</v>
      </c>
      <c r="H384"/>
      <c r="I384" s="93"/>
      <c r="J384" s="54">
        <f>K384+K384*0.1</f>
        <v>198</v>
      </c>
      <c r="K384" s="55">
        <f>L384-L384*$J$2%</f>
        <v>180</v>
      </c>
      <c r="L384" s="94">
        <v>180</v>
      </c>
      <c r="M384" s="93"/>
      <c r="N384"/>
      <c r="Q384" s="113" t="s">
        <v>193</v>
      </c>
    </row>
    <row r="385" spans="1:17" s="14" customFormat="1" ht="15.75" customHeight="1">
      <c r="A385" s="76"/>
      <c r="B385" s="174" t="s">
        <v>1205</v>
      </c>
      <c r="C385" s="111" t="s">
        <v>1206</v>
      </c>
      <c r="D385" s="112" t="s">
        <v>1207</v>
      </c>
      <c r="E385" s="107">
        <v>2003</v>
      </c>
      <c r="F385" s="107">
        <v>8</v>
      </c>
      <c r="G385" s="81" t="s">
        <v>326</v>
      </c>
      <c r="H385"/>
      <c r="I385" s="93" t="s">
        <v>71</v>
      </c>
      <c r="J385" s="54">
        <f>K385+K385*0.1</f>
        <v>488.4</v>
      </c>
      <c r="K385" s="55">
        <f>L385-L385*$J$2%</f>
        <v>444</v>
      </c>
      <c r="L385" s="94">
        <v>444</v>
      </c>
      <c r="M385" s="93"/>
      <c r="N385"/>
      <c r="Q385" s="113" t="s">
        <v>28</v>
      </c>
    </row>
    <row r="386" spans="1:17" s="14" customFormat="1" ht="25.5" customHeight="1">
      <c r="A386" s="10"/>
      <c r="B386" s="137" t="s">
        <v>1208</v>
      </c>
      <c r="C386" s="90" t="s">
        <v>1209</v>
      </c>
      <c r="D386" s="226" t="s">
        <v>1210</v>
      </c>
      <c r="E386" s="92">
        <v>2011</v>
      </c>
      <c r="F386" s="92">
        <v>8</v>
      </c>
      <c r="G386" s="118" t="s">
        <v>573</v>
      </c>
      <c r="H386"/>
      <c r="I386" s="93"/>
      <c r="J386" s="54">
        <f>K386+K386*0.1</f>
        <v>818.4</v>
      </c>
      <c r="K386" s="55">
        <f>L386-L386*$J$2%</f>
        <v>744</v>
      </c>
      <c r="L386" s="94">
        <v>744</v>
      </c>
      <c r="M386" s="93"/>
      <c r="N386"/>
      <c r="Q386" s="95" t="s">
        <v>28</v>
      </c>
    </row>
    <row r="387" spans="1:17" s="14" customFormat="1" ht="15.75" customHeight="1">
      <c r="A387" s="10"/>
      <c r="B387" s="110" t="s">
        <v>1211</v>
      </c>
      <c r="C387" s="111" t="s">
        <v>1212</v>
      </c>
      <c r="D387" s="112" t="s">
        <v>1213</v>
      </c>
      <c r="E387" s="107">
        <v>2007</v>
      </c>
      <c r="F387" s="107">
        <v>12</v>
      </c>
      <c r="G387" s="81" t="s">
        <v>178</v>
      </c>
      <c r="H387"/>
      <c r="I387" s="93"/>
      <c r="J387" s="54">
        <f>K387+K387*0.1</f>
        <v>418</v>
      </c>
      <c r="K387" s="55">
        <f>L387-L387*$J$2%</f>
        <v>380</v>
      </c>
      <c r="L387" s="94">
        <v>380</v>
      </c>
      <c r="M387" s="93"/>
      <c r="N387"/>
      <c r="Q387" s="113" t="s">
        <v>28</v>
      </c>
    </row>
    <row r="388" spans="1:17" s="14" customFormat="1" ht="15.75" customHeight="1">
      <c r="A388" s="76"/>
      <c r="B388" s="110" t="s">
        <v>1214</v>
      </c>
      <c r="C388" s="111" t="s">
        <v>1212</v>
      </c>
      <c r="D388" s="112" t="s">
        <v>1215</v>
      </c>
      <c r="E388" s="107">
        <v>2009</v>
      </c>
      <c r="F388" s="107">
        <v>8</v>
      </c>
      <c r="G388" s="81" t="s">
        <v>50</v>
      </c>
      <c r="H388"/>
      <c r="I388" s="93"/>
      <c r="J388" s="54">
        <f>K388+K388*0.1</f>
        <v>781</v>
      </c>
      <c r="K388" s="55">
        <f>L388-L388*$J$2%</f>
        <v>710</v>
      </c>
      <c r="L388" s="94">
        <v>710</v>
      </c>
      <c r="M388" s="93"/>
      <c r="N388"/>
      <c r="Q388" s="113" t="s">
        <v>28</v>
      </c>
    </row>
    <row r="389" spans="1:17" s="14" customFormat="1" ht="15.75" customHeight="1">
      <c r="A389" s="76"/>
      <c r="B389" s="110" t="s">
        <v>1216</v>
      </c>
      <c r="C389" s="111" t="s">
        <v>1217</v>
      </c>
      <c r="D389" s="112" t="s">
        <v>1218</v>
      </c>
      <c r="E389" s="107">
        <v>2003</v>
      </c>
      <c r="F389" s="107">
        <v>40</v>
      </c>
      <c r="G389" s="81" t="s">
        <v>1219</v>
      </c>
      <c r="H389"/>
      <c r="I389" s="93"/>
      <c r="J389" s="54">
        <f>K389+K389*0.1</f>
        <v>220</v>
      </c>
      <c r="K389" s="55">
        <f>L389-L389*$J$2%</f>
        <v>200</v>
      </c>
      <c r="L389" s="94">
        <v>200</v>
      </c>
      <c r="M389" s="93"/>
      <c r="N389"/>
      <c r="Q389" s="113" t="s">
        <v>28</v>
      </c>
    </row>
    <row r="390" spans="1:17" s="14" customFormat="1" ht="15.75" customHeight="1">
      <c r="A390" s="76"/>
      <c r="B390" s="110" t="s">
        <v>1220</v>
      </c>
      <c r="C390" s="111" t="s">
        <v>1221</v>
      </c>
      <c r="D390" s="112" t="s">
        <v>1222</v>
      </c>
      <c r="E390" s="107">
        <v>2009</v>
      </c>
      <c r="F390" s="107">
        <v>12</v>
      </c>
      <c r="G390" s="81" t="s">
        <v>1223</v>
      </c>
      <c r="H390"/>
      <c r="I390" s="93"/>
      <c r="J390" s="54">
        <f>K390+K390*0.1</f>
        <v>330</v>
      </c>
      <c r="K390" s="55">
        <f>L390-L390*$J$2%</f>
        <v>300</v>
      </c>
      <c r="L390" s="94">
        <v>300</v>
      </c>
      <c r="M390" s="93"/>
      <c r="N390"/>
      <c r="Q390" s="113" t="s">
        <v>193</v>
      </c>
    </row>
    <row r="391" spans="1:17" s="14" customFormat="1" ht="29.25" customHeight="1">
      <c r="A391" s="76"/>
      <c r="B391" s="190" t="s">
        <v>1224</v>
      </c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/>
      <c r="Q391" s="132"/>
    </row>
    <row r="392" spans="1:17" s="14" customFormat="1" ht="15.75" customHeight="1">
      <c r="A392" s="10"/>
      <c r="B392" s="137" t="s">
        <v>217</v>
      </c>
      <c r="C392" s="90" t="s">
        <v>218</v>
      </c>
      <c r="D392" s="119" t="s">
        <v>219</v>
      </c>
      <c r="E392" s="107">
        <v>2010</v>
      </c>
      <c r="F392" s="92">
        <v>8</v>
      </c>
      <c r="G392" s="140" t="s">
        <v>220</v>
      </c>
      <c r="H392"/>
      <c r="I392" s="141"/>
      <c r="J392" s="54">
        <f>K392+K392*0.1</f>
        <v>858</v>
      </c>
      <c r="K392" s="55">
        <f>L392-L392*$J$2%</f>
        <v>780</v>
      </c>
      <c r="L392" s="94">
        <v>780</v>
      </c>
      <c r="M392" s="93"/>
      <c r="N392"/>
      <c r="Q392" s="95" t="s">
        <v>28</v>
      </c>
    </row>
    <row r="393" spans="1:17" s="14" customFormat="1" ht="15.75" customHeight="1">
      <c r="A393" s="76"/>
      <c r="B393" s="110" t="s">
        <v>1225</v>
      </c>
      <c r="C393" s="111" t="s">
        <v>1226</v>
      </c>
      <c r="D393" s="112" t="s">
        <v>1227</v>
      </c>
      <c r="E393" s="107">
        <v>2007</v>
      </c>
      <c r="F393" s="107">
        <v>4</v>
      </c>
      <c r="G393" s="81" t="s">
        <v>281</v>
      </c>
      <c r="H393"/>
      <c r="I393" s="93"/>
      <c r="J393" s="54">
        <f>K393+K393*0.1</f>
        <v>858</v>
      </c>
      <c r="K393" s="55">
        <f>L393-L393*$J$2%</f>
        <v>780</v>
      </c>
      <c r="L393" s="94">
        <v>780</v>
      </c>
      <c r="M393" s="93"/>
      <c r="N393"/>
      <c r="Q393" s="113" t="s">
        <v>28</v>
      </c>
    </row>
    <row r="394" spans="1:17" s="14" customFormat="1" ht="15.75" customHeight="1">
      <c r="A394" s="76"/>
      <c r="B394" s="77" t="s">
        <v>1228</v>
      </c>
      <c r="C394" s="90" t="s">
        <v>1229</v>
      </c>
      <c r="D394" s="119" t="s">
        <v>1230</v>
      </c>
      <c r="E394" s="92">
        <v>2014</v>
      </c>
      <c r="F394" s="92">
        <v>14</v>
      </c>
      <c r="G394" s="118" t="s">
        <v>1231</v>
      </c>
      <c r="H394"/>
      <c r="I394" s="93" t="s">
        <v>71</v>
      </c>
      <c r="J394" s="54">
        <f>K394+K394*0.1</f>
        <v>550</v>
      </c>
      <c r="K394" s="55">
        <f>L394-L394*$J$2%</f>
        <v>500</v>
      </c>
      <c r="L394" s="94">
        <v>500</v>
      </c>
      <c r="M394" s="93"/>
      <c r="N394"/>
      <c r="Q394" s="95" t="s">
        <v>28</v>
      </c>
    </row>
    <row r="395" spans="1:17" s="14" customFormat="1" ht="15.75" customHeight="1">
      <c r="A395" s="76"/>
      <c r="B395" s="77" t="s">
        <v>1232</v>
      </c>
      <c r="C395" s="90" t="s">
        <v>1233</v>
      </c>
      <c r="D395" s="119" t="s">
        <v>1234</v>
      </c>
      <c r="E395" s="92">
        <v>2017</v>
      </c>
      <c r="F395" s="92">
        <v>10</v>
      </c>
      <c r="G395" s="118" t="s">
        <v>58</v>
      </c>
      <c r="H395" s="57"/>
      <c r="I395" s="93"/>
      <c r="J395" s="54">
        <f>K395+K395*0.1</f>
        <v>418</v>
      </c>
      <c r="K395" s="55">
        <f>L395-L395*$J$2%</f>
        <v>380</v>
      </c>
      <c r="L395" s="94">
        <v>380</v>
      </c>
      <c r="M395" s="93"/>
      <c r="N395" s="57"/>
      <c r="O395" s="58">
        <v>42850</v>
      </c>
      <c r="Q395" s="95" t="s">
        <v>28</v>
      </c>
    </row>
    <row r="396" spans="1:17" s="14" customFormat="1" ht="25.5" customHeight="1">
      <c r="A396" s="10"/>
      <c r="B396" s="110" t="s">
        <v>1235</v>
      </c>
      <c r="C396" s="111" t="s">
        <v>1236</v>
      </c>
      <c r="D396" s="112" t="s">
        <v>1237</v>
      </c>
      <c r="E396" s="107">
        <v>2010</v>
      </c>
      <c r="F396" s="107">
        <v>8</v>
      </c>
      <c r="G396" s="81" t="s">
        <v>83</v>
      </c>
      <c r="H396"/>
      <c r="I396" s="93" t="s">
        <v>71</v>
      </c>
      <c r="J396" s="54">
        <f>K396+K396*0.1</f>
        <v>671</v>
      </c>
      <c r="K396" s="55">
        <f>L396-L396*$J$2%</f>
        <v>610</v>
      </c>
      <c r="L396" s="94">
        <v>610</v>
      </c>
      <c r="M396" s="111"/>
      <c r="N396"/>
      <c r="Q396" s="111" t="s">
        <v>28</v>
      </c>
    </row>
    <row r="397" spans="1:17" s="14" customFormat="1" ht="18.75" customHeight="1">
      <c r="A397" s="10"/>
      <c r="B397" s="111" t="s">
        <v>1238</v>
      </c>
      <c r="C397" s="111" t="s">
        <v>1239</v>
      </c>
      <c r="D397" s="111" t="s">
        <v>1240</v>
      </c>
      <c r="E397" s="111">
        <v>2008</v>
      </c>
      <c r="F397" s="92">
        <v>12</v>
      </c>
      <c r="G397" s="111" t="s">
        <v>625</v>
      </c>
      <c r="H397"/>
      <c r="I397" s="111"/>
      <c r="J397" s="54">
        <f>K397+K397*0.1</f>
        <v>495</v>
      </c>
      <c r="K397" s="227">
        <f>L397-L397*$J$2%</f>
        <v>450</v>
      </c>
      <c r="L397" s="227">
        <v>450</v>
      </c>
      <c r="M397" s="111"/>
      <c r="N397"/>
      <c r="Q397" s="111" t="s">
        <v>28</v>
      </c>
    </row>
    <row r="398" spans="1:17" s="14" customFormat="1" ht="15.75" customHeight="1">
      <c r="A398" s="76"/>
      <c r="B398" s="110" t="s">
        <v>1241</v>
      </c>
      <c r="C398" s="111" t="s">
        <v>1242</v>
      </c>
      <c r="D398" s="112" t="s">
        <v>1243</v>
      </c>
      <c r="E398" s="107">
        <v>2009</v>
      </c>
      <c r="F398" s="92"/>
      <c r="G398" s="81" t="s">
        <v>350</v>
      </c>
      <c r="H398"/>
      <c r="I398" s="93"/>
      <c r="J398" s="54">
        <f>K398+K398*0.1</f>
        <v>385</v>
      </c>
      <c r="K398" s="55">
        <f>L398-L398*$J$2%</f>
        <v>350</v>
      </c>
      <c r="L398" s="94">
        <v>350</v>
      </c>
      <c r="M398" s="93"/>
      <c r="N398"/>
      <c r="Q398" s="113" t="s">
        <v>28</v>
      </c>
    </row>
    <row r="399" spans="1:17" s="152" customFormat="1" ht="45" customHeight="1">
      <c r="A399" s="76"/>
      <c r="B399" s="224" t="s">
        <v>1244</v>
      </c>
      <c r="C399" s="90" t="s">
        <v>1245</v>
      </c>
      <c r="D399" s="226" t="s">
        <v>1246</v>
      </c>
      <c r="E399" s="92">
        <v>2013</v>
      </c>
      <c r="F399" s="92">
        <v>4</v>
      </c>
      <c r="G399" s="118" t="s">
        <v>1247</v>
      </c>
      <c r="H399"/>
      <c r="I399" s="117"/>
      <c r="J399" s="54">
        <f>K399+K399*0.1</f>
        <v>1452</v>
      </c>
      <c r="K399" s="55">
        <f>L399-L399*$J$2%</f>
        <v>1320</v>
      </c>
      <c r="L399" s="94">
        <v>1320</v>
      </c>
      <c r="M399" s="93"/>
      <c r="N399"/>
      <c r="O399" s="14"/>
      <c r="P399" s="14"/>
      <c r="Q399" s="95" t="s">
        <v>28</v>
      </c>
    </row>
    <row r="400" spans="1:17" s="14" customFormat="1" ht="16.5" customHeight="1">
      <c r="A400" s="76"/>
      <c r="B400" s="110" t="s">
        <v>1248</v>
      </c>
      <c r="C400" s="111" t="s">
        <v>1245</v>
      </c>
      <c r="D400" s="112" t="s">
        <v>1249</v>
      </c>
      <c r="E400" s="107">
        <v>2007</v>
      </c>
      <c r="F400" s="107">
        <v>5</v>
      </c>
      <c r="G400" s="81" t="s">
        <v>251</v>
      </c>
      <c r="H400"/>
      <c r="I400" s="93" t="s">
        <v>71</v>
      </c>
      <c r="J400" s="54">
        <f>K400+K400*0.1</f>
        <v>649</v>
      </c>
      <c r="K400" s="55">
        <f>L400-L400*$J$2%</f>
        <v>590</v>
      </c>
      <c r="L400" s="94">
        <v>590</v>
      </c>
      <c r="M400" s="93"/>
      <c r="N400"/>
      <c r="Q400" s="113" t="s">
        <v>28</v>
      </c>
    </row>
    <row r="401" spans="1:17" s="14" customFormat="1" ht="16.5" customHeight="1">
      <c r="A401" s="10"/>
      <c r="B401" s="110" t="s">
        <v>1250</v>
      </c>
      <c r="C401" s="111" t="s">
        <v>1245</v>
      </c>
      <c r="D401" s="112" t="s">
        <v>1251</v>
      </c>
      <c r="E401" s="107">
        <v>2007</v>
      </c>
      <c r="F401" s="107">
        <v>8</v>
      </c>
      <c r="G401" s="81" t="s">
        <v>453</v>
      </c>
      <c r="H401"/>
      <c r="I401" s="93" t="s">
        <v>71</v>
      </c>
      <c r="J401" s="54">
        <f>K401+K401*0.1</f>
        <v>607.2</v>
      </c>
      <c r="K401" s="55">
        <f>L401-L401*$J$2%</f>
        <v>552</v>
      </c>
      <c r="L401" s="94">
        <v>552</v>
      </c>
      <c r="M401" s="93"/>
      <c r="N401"/>
      <c r="Q401" s="113" t="s">
        <v>28</v>
      </c>
    </row>
    <row r="402" spans="1:17" s="14" customFormat="1" ht="15.75" customHeight="1">
      <c r="A402" s="76"/>
      <c r="B402" s="110" t="s">
        <v>945</v>
      </c>
      <c r="C402" s="111" t="s">
        <v>943</v>
      </c>
      <c r="D402" s="112" t="s">
        <v>1252</v>
      </c>
      <c r="E402" s="107">
        <v>2008</v>
      </c>
      <c r="F402" s="107">
        <v>8</v>
      </c>
      <c r="G402" s="81" t="s">
        <v>832</v>
      </c>
      <c r="H402"/>
      <c r="I402" s="93"/>
      <c r="J402" s="54">
        <f>K402+K402*0.1</f>
        <v>528</v>
      </c>
      <c r="K402" s="55">
        <f>L402-L402*$J$2%</f>
        <v>480</v>
      </c>
      <c r="L402" s="94">
        <v>480</v>
      </c>
      <c r="M402" s="93"/>
      <c r="N402"/>
      <c r="O402" s="152"/>
      <c r="P402" s="152"/>
      <c r="Q402" s="113" t="s">
        <v>28</v>
      </c>
    </row>
    <row r="403" spans="1:17" s="14" customFormat="1" ht="15.75" customHeight="1">
      <c r="A403" s="76"/>
      <c r="B403" s="190" t="s">
        <v>1253</v>
      </c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/>
      <c r="O403" s="152"/>
      <c r="P403" s="152"/>
      <c r="Q403" s="113"/>
    </row>
    <row r="404" spans="1:17" s="14" customFormat="1" ht="15.75" customHeight="1">
      <c r="A404" s="228"/>
      <c r="B404" s="110" t="s">
        <v>1254</v>
      </c>
      <c r="C404" s="111" t="s">
        <v>1255</v>
      </c>
      <c r="D404" s="112" t="s">
        <v>1256</v>
      </c>
      <c r="E404" s="107">
        <v>2007</v>
      </c>
      <c r="F404" s="107">
        <v>12</v>
      </c>
      <c r="G404" s="81" t="s">
        <v>1124</v>
      </c>
      <c r="H404"/>
      <c r="I404" s="93" t="s">
        <v>71</v>
      </c>
      <c r="J404" s="54">
        <f>K404+K404*0.1</f>
        <v>451</v>
      </c>
      <c r="K404" s="55">
        <f>L404-L404*$J$2%</f>
        <v>410</v>
      </c>
      <c r="L404" s="94">
        <v>410</v>
      </c>
      <c r="M404" s="93"/>
      <c r="N404"/>
      <c r="Q404" s="113" t="s">
        <v>28</v>
      </c>
    </row>
    <row r="405" spans="1:17" s="14" customFormat="1" ht="16.5" customHeight="1">
      <c r="A405" s="76"/>
      <c r="B405" s="77" t="s">
        <v>1257</v>
      </c>
      <c r="C405" s="90" t="s">
        <v>1258</v>
      </c>
      <c r="D405" s="229" t="s">
        <v>1259</v>
      </c>
      <c r="E405" s="92">
        <v>2016</v>
      </c>
      <c r="F405" s="92">
        <v>6</v>
      </c>
      <c r="G405" s="118" t="s">
        <v>1260</v>
      </c>
      <c r="H405"/>
      <c r="I405" s="230"/>
      <c r="J405" s="54">
        <f>K405+K405*0.1</f>
        <v>506</v>
      </c>
      <c r="K405" s="55">
        <f>L405-L405*$J$2%</f>
        <v>460</v>
      </c>
      <c r="L405" s="94">
        <v>460</v>
      </c>
      <c r="M405" s="93"/>
      <c r="N405" s="57"/>
      <c r="O405" s="58">
        <v>42530</v>
      </c>
      <c r="Q405" s="95" t="s">
        <v>28</v>
      </c>
    </row>
    <row r="406" spans="1:17" s="14" customFormat="1" ht="15.75" customHeight="1">
      <c r="A406" s="76"/>
      <c r="B406" s="77" t="s">
        <v>1261</v>
      </c>
      <c r="C406" s="90" t="s">
        <v>1258</v>
      </c>
      <c r="D406" s="119" t="s">
        <v>1262</v>
      </c>
      <c r="E406" s="92">
        <v>2017</v>
      </c>
      <c r="F406" s="92">
        <v>12</v>
      </c>
      <c r="G406" s="120" t="s">
        <v>1263</v>
      </c>
      <c r="H406" s="57"/>
      <c r="I406" s="93"/>
      <c r="J406" s="54">
        <f>K406+K406*0.1</f>
        <v>495</v>
      </c>
      <c r="K406" s="55">
        <f>L406-L406*$J$2%</f>
        <v>450</v>
      </c>
      <c r="L406" s="94">
        <v>450</v>
      </c>
      <c r="M406" s="93"/>
      <c r="N406" s="57"/>
      <c r="O406" s="58">
        <v>42901</v>
      </c>
      <c r="Q406" s="95" t="s">
        <v>28</v>
      </c>
    </row>
    <row r="407" spans="1:17" s="14" customFormat="1" ht="15.75" customHeight="1">
      <c r="A407" s="10"/>
      <c r="B407" s="110" t="s">
        <v>1264</v>
      </c>
      <c r="C407" s="111" t="s">
        <v>1265</v>
      </c>
      <c r="D407" s="112" t="s">
        <v>1266</v>
      </c>
      <c r="E407" s="107">
        <v>2009</v>
      </c>
      <c r="F407" s="107">
        <v>16</v>
      </c>
      <c r="G407" s="81" t="s">
        <v>1267</v>
      </c>
      <c r="H407"/>
      <c r="I407" s="93" t="s">
        <v>39</v>
      </c>
      <c r="J407" s="54">
        <f>K407+K407*0.1</f>
        <v>341</v>
      </c>
      <c r="K407" s="55">
        <f>L407-L407*$J$2%</f>
        <v>310</v>
      </c>
      <c r="L407" s="94">
        <v>310</v>
      </c>
      <c r="M407" s="93"/>
      <c r="N407"/>
      <c r="Q407" s="95" t="s">
        <v>28</v>
      </c>
    </row>
    <row r="408" spans="1:17" s="152" customFormat="1" ht="15.75" customHeight="1">
      <c r="A408" s="10"/>
      <c r="B408" s="131" t="s">
        <v>1268</v>
      </c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/>
      <c r="Q408" s="231"/>
    </row>
    <row r="409" spans="1:17" s="152" customFormat="1" ht="26.25" customHeight="1">
      <c r="A409" s="76"/>
      <c r="B409" s="110" t="s">
        <v>1269</v>
      </c>
      <c r="C409" s="111" t="s">
        <v>1270</v>
      </c>
      <c r="D409" s="112" t="s">
        <v>1271</v>
      </c>
      <c r="E409" s="107">
        <v>2003</v>
      </c>
      <c r="F409" s="107">
        <v>22</v>
      </c>
      <c r="G409" s="81" t="s">
        <v>734</v>
      </c>
      <c r="H409"/>
      <c r="I409" s="93"/>
      <c r="J409" s="54">
        <f>K409+K409*0.1</f>
        <v>209</v>
      </c>
      <c r="K409" s="55">
        <f>L409-L409*$J$2%</f>
        <v>190</v>
      </c>
      <c r="L409" s="94">
        <v>190</v>
      </c>
      <c r="M409" s="93"/>
      <c r="N409"/>
      <c r="O409" s="14"/>
      <c r="P409" s="14"/>
      <c r="Q409" s="113" t="s">
        <v>28</v>
      </c>
    </row>
    <row r="410" spans="1:17" s="14" customFormat="1" ht="18.75" customHeight="1">
      <c r="A410" s="76"/>
      <c r="B410" s="110" t="s">
        <v>1272</v>
      </c>
      <c r="C410" s="111" t="s">
        <v>1273</v>
      </c>
      <c r="D410" s="112" t="s">
        <v>1274</v>
      </c>
      <c r="E410" s="107">
        <v>2003</v>
      </c>
      <c r="F410" s="107">
        <v>6</v>
      </c>
      <c r="G410" s="81" t="s">
        <v>1275</v>
      </c>
      <c r="H410"/>
      <c r="I410" s="93"/>
      <c r="J410" s="54">
        <f>K410+K410*0.1</f>
        <v>649</v>
      </c>
      <c r="K410" s="55">
        <f>L410-L410*$J$2%</f>
        <v>590</v>
      </c>
      <c r="L410" s="94">
        <v>590</v>
      </c>
      <c r="M410" s="93"/>
      <c r="N410"/>
      <c r="Q410" s="113" t="s">
        <v>28</v>
      </c>
    </row>
    <row r="411" spans="1:17" s="14" customFormat="1" ht="16.5" customHeight="1">
      <c r="A411" s="76"/>
      <c r="B411" s="145" t="s">
        <v>1276</v>
      </c>
      <c r="C411" s="111" t="s">
        <v>1277</v>
      </c>
      <c r="D411" s="112" t="s">
        <v>1278</v>
      </c>
      <c r="E411" s="107">
        <v>2007</v>
      </c>
      <c r="F411" s="107">
        <v>8</v>
      </c>
      <c r="G411" s="81" t="s">
        <v>42</v>
      </c>
      <c r="H411"/>
      <c r="I411" s="93"/>
      <c r="J411" s="54">
        <f>K411+K411*0.1</f>
        <v>429</v>
      </c>
      <c r="K411" s="55">
        <f>L411-L411*$J$2%</f>
        <v>390</v>
      </c>
      <c r="L411" s="94">
        <v>390</v>
      </c>
      <c r="M411" s="93"/>
      <c r="N411"/>
      <c r="Q411" s="113" t="s">
        <v>28</v>
      </c>
    </row>
    <row r="412" spans="1:17" s="14" customFormat="1" ht="15.75" customHeight="1">
      <c r="A412" s="76"/>
      <c r="B412" s="110" t="s">
        <v>1279</v>
      </c>
      <c r="C412" s="111" t="s">
        <v>1280</v>
      </c>
      <c r="D412" s="112" t="s">
        <v>1281</v>
      </c>
      <c r="E412" s="107">
        <v>2003</v>
      </c>
      <c r="F412" s="107">
        <v>6</v>
      </c>
      <c r="G412" s="81" t="s">
        <v>247</v>
      </c>
      <c r="H412"/>
      <c r="I412" s="93"/>
      <c r="J412" s="54">
        <f>K412+K412*0.1</f>
        <v>475.2</v>
      </c>
      <c r="K412" s="55">
        <f>L412-L412*$J$2%</f>
        <v>432</v>
      </c>
      <c r="L412" s="94">
        <v>432</v>
      </c>
      <c r="M412" s="93"/>
      <c r="N412"/>
      <c r="Q412" s="113" t="s">
        <v>28</v>
      </c>
    </row>
    <row r="413" spans="1:17" s="152" customFormat="1" ht="33.75" customHeight="1">
      <c r="A413" s="76"/>
      <c r="B413" s="110" t="s">
        <v>1282</v>
      </c>
      <c r="C413" s="111" t="s">
        <v>1283</v>
      </c>
      <c r="D413" s="112" t="s">
        <v>1284</v>
      </c>
      <c r="E413" s="107">
        <v>2001</v>
      </c>
      <c r="F413" s="107">
        <v>8</v>
      </c>
      <c r="G413" s="81" t="s">
        <v>726</v>
      </c>
      <c r="H413"/>
      <c r="I413" s="93"/>
      <c r="J413" s="54">
        <f>K413+K413*0.1</f>
        <v>554.4</v>
      </c>
      <c r="K413" s="55">
        <f>L413-L413*$J$2%</f>
        <v>504</v>
      </c>
      <c r="L413" s="94">
        <v>504</v>
      </c>
      <c r="M413" s="93"/>
      <c r="N413"/>
      <c r="O413" s="14"/>
      <c r="P413" s="14"/>
      <c r="Q413" s="113" t="s">
        <v>28</v>
      </c>
    </row>
    <row r="414" spans="1:17" s="14" customFormat="1" ht="16.5" customHeight="1">
      <c r="A414" s="76"/>
      <c r="B414" s="110" t="s">
        <v>1285</v>
      </c>
      <c r="C414" s="111" t="s">
        <v>1286</v>
      </c>
      <c r="D414" s="112" t="s">
        <v>1287</v>
      </c>
      <c r="E414" s="107">
        <v>2002</v>
      </c>
      <c r="F414" s="107">
        <v>10</v>
      </c>
      <c r="G414" s="81" t="s">
        <v>127</v>
      </c>
      <c r="H414"/>
      <c r="I414" s="93"/>
      <c r="J414" s="54">
        <f>K414+K414*0.1</f>
        <v>528</v>
      </c>
      <c r="K414" s="55">
        <f>L414-L414*$J$2%</f>
        <v>480</v>
      </c>
      <c r="L414" s="94">
        <v>480</v>
      </c>
      <c r="M414" s="93"/>
      <c r="N414"/>
      <c r="Q414" s="113" t="s">
        <v>28</v>
      </c>
    </row>
    <row r="415" spans="1:17" s="14" customFormat="1" ht="15.75" customHeight="1">
      <c r="A415" s="76"/>
      <c r="B415" s="110" t="s">
        <v>1288</v>
      </c>
      <c r="C415" s="111" t="s">
        <v>1289</v>
      </c>
      <c r="D415" s="112" t="s">
        <v>1290</v>
      </c>
      <c r="E415" s="107">
        <v>2003</v>
      </c>
      <c r="F415" s="107">
        <v>6</v>
      </c>
      <c r="G415" s="81" t="s">
        <v>986</v>
      </c>
      <c r="H415"/>
      <c r="I415" s="93"/>
      <c r="J415" s="54">
        <f>K415+K415*0.1</f>
        <v>607.2</v>
      </c>
      <c r="K415" s="55">
        <f>L415-L415*$J$2%</f>
        <v>552</v>
      </c>
      <c r="L415" s="94">
        <v>552</v>
      </c>
      <c r="M415" s="93"/>
      <c r="N415"/>
      <c r="Q415" s="113" t="s">
        <v>28</v>
      </c>
    </row>
    <row r="416" spans="1:17" s="14" customFormat="1" ht="15.75" customHeight="1">
      <c r="A416" s="76"/>
      <c r="B416" s="110" t="s">
        <v>1291</v>
      </c>
      <c r="C416" s="111" t="s">
        <v>1289</v>
      </c>
      <c r="D416" s="112" t="s">
        <v>1292</v>
      </c>
      <c r="E416" s="107">
        <v>2003</v>
      </c>
      <c r="F416" s="107">
        <v>6</v>
      </c>
      <c r="G416" s="81" t="s">
        <v>105</v>
      </c>
      <c r="H416"/>
      <c r="I416" s="93"/>
      <c r="J416" s="54">
        <f>K416+K416*0.1</f>
        <v>620.4</v>
      </c>
      <c r="K416" s="55">
        <f>L416-L416*$J$2%</f>
        <v>564</v>
      </c>
      <c r="L416" s="94">
        <v>564</v>
      </c>
      <c r="M416" s="93"/>
      <c r="N416"/>
      <c r="Q416" s="113" t="s">
        <v>28</v>
      </c>
    </row>
    <row r="417" spans="1:17" s="14" customFormat="1" ht="15.75" customHeight="1">
      <c r="A417" s="76"/>
      <c r="B417" s="110" t="s">
        <v>1293</v>
      </c>
      <c r="C417" s="111" t="s">
        <v>1289</v>
      </c>
      <c r="D417" s="112" t="s">
        <v>1294</v>
      </c>
      <c r="E417" s="107">
        <v>2003</v>
      </c>
      <c r="F417" s="107">
        <v>6</v>
      </c>
      <c r="G417" s="81" t="s">
        <v>488</v>
      </c>
      <c r="H417"/>
      <c r="I417" s="93"/>
      <c r="J417" s="54">
        <f>K417+K417*0.1</f>
        <v>660</v>
      </c>
      <c r="K417" s="55">
        <f>L417-L417*$J$2%</f>
        <v>600</v>
      </c>
      <c r="L417" s="94">
        <v>600</v>
      </c>
      <c r="M417" s="93"/>
      <c r="N417"/>
      <c r="Q417" s="113" t="s">
        <v>28</v>
      </c>
    </row>
    <row r="418" spans="1:17" s="14" customFormat="1" ht="15.75" customHeight="1">
      <c r="A418" s="76"/>
      <c r="B418" s="110" t="s">
        <v>1295</v>
      </c>
      <c r="C418" s="111" t="s">
        <v>1296</v>
      </c>
      <c r="D418" s="112" t="s">
        <v>1297</v>
      </c>
      <c r="E418" s="107">
        <v>2008</v>
      </c>
      <c r="F418" s="107">
        <v>3</v>
      </c>
      <c r="G418" s="81" t="s">
        <v>1298</v>
      </c>
      <c r="H418"/>
      <c r="I418" s="93"/>
      <c r="J418" s="147">
        <f>K418+K418*0.1</f>
        <v>1386</v>
      </c>
      <c r="K418" s="55">
        <f>L418-L418*$J$2%</f>
        <v>1260</v>
      </c>
      <c r="L418" s="94">
        <v>1260</v>
      </c>
      <c r="M418" s="93"/>
      <c r="N418"/>
      <c r="Q418" s="113" t="s">
        <v>28</v>
      </c>
    </row>
    <row r="419" spans="1:17" s="14" customFormat="1" ht="15.75" customHeight="1">
      <c r="A419" s="76"/>
      <c r="B419" s="232" t="s">
        <v>1299</v>
      </c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/>
      <c r="O419" s="152"/>
      <c r="P419" s="152"/>
      <c r="Q419" s="231"/>
    </row>
    <row r="420" spans="1:17" s="14" customFormat="1" ht="15.75" customHeight="1">
      <c r="A420" s="76"/>
      <c r="B420" s="233" t="s">
        <v>1300</v>
      </c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/>
      <c r="O420" s="152"/>
      <c r="P420" s="152"/>
      <c r="Q420" s="231"/>
    </row>
    <row r="421" spans="1:17" s="14" customFormat="1" ht="15.75" customHeight="1">
      <c r="A421" s="76"/>
      <c r="B421" s="110" t="s">
        <v>1301</v>
      </c>
      <c r="C421" s="111" t="s">
        <v>1302</v>
      </c>
      <c r="D421" s="112" t="s">
        <v>1303</v>
      </c>
      <c r="E421" s="107">
        <v>2007</v>
      </c>
      <c r="F421" s="107">
        <v>12</v>
      </c>
      <c r="G421" s="81" t="s">
        <v>87</v>
      </c>
      <c r="H421"/>
      <c r="I421" s="93"/>
      <c r="J421" s="54">
        <f>K421+K421*0.1</f>
        <v>382.8</v>
      </c>
      <c r="K421" s="55">
        <f>L421-L421*$J$2%</f>
        <v>348</v>
      </c>
      <c r="L421" s="94">
        <v>348</v>
      </c>
      <c r="M421" s="93"/>
      <c r="N421"/>
      <c r="Q421" s="113" t="s">
        <v>28</v>
      </c>
    </row>
    <row r="422" spans="1:17" s="14" customFormat="1" ht="15.75" customHeight="1">
      <c r="A422" s="152"/>
      <c r="B422" s="169" t="s">
        <v>1304</v>
      </c>
      <c r="C422" s="139" t="s">
        <v>1305</v>
      </c>
      <c r="D422" s="169" t="s">
        <v>1306</v>
      </c>
      <c r="E422" s="185">
        <v>2017</v>
      </c>
      <c r="F422" s="185">
        <v>6</v>
      </c>
      <c r="G422" s="81" t="s">
        <v>1307</v>
      </c>
      <c r="H422" s="218"/>
      <c r="I422" s="218"/>
      <c r="J422" s="54">
        <f>K422+K422*0.1</f>
        <v>682</v>
      </c>
      <c r="K422" s="55">
        <f>L422-L422*$J$2%</f>
        <v>620</v>
      </c>
      <c r="L422" s="186">
        <v>620</v>
      </c>
      <c r="M422" s="93"/>
      <c r="N422" s="57"/>
      <c r="O422" s="58">
        <v>42906</v>
      </c>
      <c r="Q422" s="188" t="s">
        <v>28</v>
      </c>
    </row>
    <row r="423" spans="1:17" s="14" customFormat="1" ht="15.75" customHeight="1">
      <c r="A423" s="76"/>
      <c r="B423" s="137" t="s">
        <v>1308</v>
      </c>
      <c r="C423" s="90" t="s">
        <v>1309</v>
      </c>
      <c r="D423" s="119" t="s">
        <v>1310</v>
      </c>
      <c r="E423" s="92">
        <v>2009</v>
      </c>
      <c r="F423" s="92">
        <v>20</v>
      </c>
      <c r="G423" s="118" t="s">
        <v>131</v>
      </c>
      <c r="H423"/>
      <c r="I423" s="93"/>
      <c r="J423" s="54">
        <f>K423+K423*0.1</f>
        <v>343.2</v>
      </c>
      <c r="K423" s="55">
        <f>L423-L423*$J$2%</f>
        <v>312</v>
      </c>
      <c r="L423" s="94">
        <v>312</v>
      </c>
      <c r="M423" s="93"/>
      <c r="N423"/>
      <c r="Q423" s="95" t="s">
        <v>28</v>
      </c>
    </row>
    <row r="424" spans="1:17" s="14" customFormat="1" ht="15.75" customHeight="1">
      <c r="A424" s="10"/>
      <c r="B424" s="137" t="s">
        <v>1311</v>
      </c>
      <c r="C424" s="90" t="s">
        <v>1312</v>
      </c>
      <c r="D424" s="119" t="s">
        <v>1313</v>
      </c>
      <c r="E424" s="92">
        <v>2003</v>
      </c>
      <c r="F424" s="92">
        <v>6</v>
      </c>
      <c r="G424" s="81" t="s">
        <v>127</v>
      </c>
      <c r="H424"/>
      <c r="I424" s="93"/>
      <c r="J424" s="54">
        <f>K424+K424*0.1</f>
        <v>594</v>
      </c>
      <c r="K424" s="55">
        <f>L424-L424*$J$2%</f>
        <v>540</v>
      </c>
      <c r="L424" s="94">
        <v>540</v>
      </c>
      <c r="M424" s="93"/>
      <c r="N424"/>
      <c r="Q424" s="95" t="s">
        <v>28</v>
      </c>
    </row>
    <row r="425" spans="1:17" s="152" customFormat="1" ht="31.5" customHeight="1">
      <c r="A425" s="10"/>
      <c r="B425" s="110" t="s">
        <v>1314</v>
      </c>
      <c r="C425" s="111" t="s">
        <v>1315</v>
      </c>
      <c r="D425" s="112" t="s">
        <v>1316</v>
      </c>
      <c r="E425" s="107">
        <v>2006</v>
      </c>
      <c r="F425" s="107">
        <v>18</v>
      </c>
      <c r="G425" s="81" t="s">
        <v>70</v>
      </c>
      <c r="H425"/>
      <c r="I425" s="93"/>
      <c r="J425" s="54">
        <f>K425+K425*0.1</f>
        <v>250.8</v>
      </c>
      <c r="K425" s="55">
        <f>L425-L425*$J$2%</f>
        <v>228</v>
      </c>
      <c r="L425" s="94">
        <v>228</v>
      </c>
      <c r="M425" s="93"/>
      <c r="N425"/>
      <c r="O425" s="14"/>
      <c r="P425" s="14"/>
      <c r="Q425" s="113" t="s">
        <v>28</v>
      </c>
    </row>
    <row r="426" spans="1:17" s="152" customFormat="1" ht="24.75" customHeight="1">
      <c r="A426" s="10"/>
      <c r="B426" s="110" t="s">
        <v>1317</v>
      </c>
      <c r="C426" s="111" t="s">
        <v>1318</v>
      </c>
      <c r="D426" s="112" t="s">
        <v>1319</v>
      </c>
      <c r="E426" s="107">
        <v>2005</v>
      </c>
      <c r="F426" s="107"/>
      <c r="G426" s="81" t="s">
        <v>263</v>
      </c>
      <c r="H426"/>
      <c r="I426" s="93"/>
      <c r="J426" s="54">
        <f>K426+K426*0.1</f>
        <v>231</v>
      </c>
      <c r="K426" s="55">
        <f>L426-L426*$J$2%</f>
        <v>210</v>
      </c>
      <c r="L426" s="94">
        <v>210</v>
      </c>
      <c r="M426" s="93"/>
      <c r="N426"/>
      <c r="O426" s="14"/>
      <c r="P426" s="14"/>
      <c r="Q426" s="113" t="s">
        <v>322</v>
      </c>
    </row>
    <row r="427" spans="1:17" s="14" customFormat="1" ht="15.75" customHeight="1">
      <c r="A427" s="76"/>
      <c r="B427" s="110" t="s">
        <v>1320</v>
      </c>
      <c r="C427" s="111" t="s">
        <v>1321</v>
      </c>
      <c r="D427" s="112" t="s">
        <v>1322</v>
      </c>
      <c r="E427" s="107">
        <v>2008</v>
      </c>
      <c r="F427" s="107">
        <v>22</v>
      </c>
      <c r="G427" s="81" t="s">
        <v>119</v>
      </c>
      <c r="H427"/>
      <c r="I427" s="93"/>
      <c r="J427" s="54">
        <f>K427+K427*0.1</f>
        <v>220</v>
      </c>
      <c r="K427" s="55">
        <f>L427-L427*$J$2%</f>
        <v>200</v>
      </c>
      <c r="L427" s="234">
        <v>200</v>
      </c>
      <c r="M427" s="142"/>
      <c r="N427"/>
      <c r="Q427" s="95" t="s">
        <v>28</v>
      </c>
    </row>
    <row r="428" spans="1:17" s="14" customFormat="1" ht="15.75" customHeight="1">
      <c r="A428" s="76"/>
      <c r="B428" s="145" t="s">
        <v>1323</v>
      </c>
      <c r="C428" s="111" t="s">
        <v>1324</v>
      </c>
      <c r="D428" s="112" t="s">
        <v>1325</v>
      </c>
      <c r="E428" s="107">
        <v>2004</v>
      </c>
      <c r="F428" s="107"/>
      <c r="G428" s="81" t="s">
        <v>131</v>
      </c>
      <c r="H428"/>
      <c r="I428" s="93"/>
      <c r="J428" s="54">
        <f>K428+K428*0.1</f>
        <v>325.6</v>
      </c>
      <c r="K428" s="55">
        <f>L428-L428*$J$2%</f>
        <v>296</v>
      </c>
      <c r="L428" s="94">
        <v>296</v>
      </c>
      <c r="M428" s="93"/>
      <c r="N428"/>
      <c r="Q428" s="113" t="s">
        <v>322</v>
      </c>
    </row>
    <row r="429" spans="1:17" s="14" customFormat="1" ht="16.5" customHeight="1">
      <c r="A429"/>
      <c r="B429" s="235" t="s">
        <v>1326</v>
      </c>
      <c r="C429" s="236" t="s">
        <v>1327</v>
      </c>
      <c r="D429" s="124" t="s">
        <v>1328</v>
      </c>
      <c r="E429" s="80">
        <v>2012</v>
      </c>
      <c r="F429" s="80">
        <v>14</v>
      </c>
      <c r="G429" s="237" t="s">
        <v>1329</v>
      </c>
      <c r="H429"/>
      <c r="I429" s="103"/>
      <c r="J429" s="82">
        <f>K429+K429*0.1</f>
        <v>418</v>
      </c>
      <c r="K429" s="83">
        <f>L429-L429*$J$2%</f>
        <v>380</v>
      </c>
      <c r="L429" s="238">
        <v>380</v>
      </c>
      <c r="M429" s="68"/>
      <c r="N429"/>
      <c r="Q429" s="59" t="s">
        <v>193</v>
      </c>
    </row>
    <row r="430" spans="1:17" s="14" customFormat="1" ht="16.5" customHeight="1">
      <c r="A430" s="76"/>
      <c r="B430" s="110" t="s">
        <v>232</v>
      </c>
      <c r="C430" s="139" t="s">
        <v>233</v>
      </c>
      <c r="D430" s="91" t="s">
        <v>234</v>
      </c>
      <c r="E430" s="92">
        <v>2008</v>
      </c>
      <c r="F430" s="92">
        <v>5</v>
      </c>
      <c r="G430" s="118" t="s">
        <v>235</v>
      </c>
      <c r="H430"/>
      <c r="I430" s="93" t="s">
        <v>39</v>
      </c>
      <c r="J430" s="54">
        <f>K430+K430*0.1</f>
        <v>699.6</v>
      </c>
      <c r="K430" s="55">
        <f>L430-L430*$J$2%</f>
        <v>636</v>
      </c>
      <c r="L430" s="94">
        <v>636</v>
      </c>
      <c r="M430" s="93"/>
      <c r="N430"/>
      <c r="Q430" s="113" t="s">
        <v>28</v>
      </c>
    </row>
    <row r="431" spans="2:17" s="14" customFormat="1" ht="15.75" customHeight="1">
      <c r="B431" s="110" t="s">
        <v>1330</v>
      </c>
      <c r="C431" s="111" t="s">
        <v>1331</v>
      </c>
      <c r="D431" s="112" t="s">
        <v>1332</v>
      </c>
      <c r="E431" s="107">
        <v>2008</v>
      </c>
      <c r="F431" s="107">
        <v>6</v>
      </c>
      <c r="G431" s="81" t="s">
        <v>839</v>
      </c>
      <c r="H431"/>
      <c r="I431" s="93"/>
      <c r="J431" s="147">
        <f>K431+K431*0.1</f>
        <v>1045</v>
      </c>
      <c r="K431" s="55">
        <f>L431-L431*$J$2%</f>
        <v>950</v>
      </c>
      <c r="L431" s="94">
        <v>950</v>
      </c>
      <c r="M431" s="93"/>
      <c r="N431"/>
      <c r="Q431" s="113" t="s">
        <v>28</v>
      </c>
    </row>
    <row r="432" spans="1:17" s="14" customFormat="1" ht="15.75" customHeight="1">
      <c r="A432" s="10"/>
      <c r="B432" s="155" t="s">
        <v>1333</v>
      </c>
      <c r="C432" s="111" t="s">
        <v>1334</v>
      </c>
      <c r="D432" s="112" t="s">
        <v>1335</v>
      </c>
      <c r="E432" s="107">
        <v>2005</v>
      </c>
      <c r="F432" s="107">
        <v>14</v>
      </c>
      <c r="G432" s="81" t="s">
        <v>131</v>
      </c>
      <c r="H432"/>
      <c r="I432" s="93"/>
      <c r="J432" s="54">
        <f>K432+K432*0.1</f>
        <v>237.6</v>
      </c>
      <c r="K432" s="55">
        <f>L432-L432*$J$2%</f>
        <v>216</v>
      </c>
      <c r="L432" s="94">
        <v>216</v>
      </c>
      <c r="M432" s="93"/>
      <c r="N432"/>
      <c r="Q432" s="113" t="s">
        <v>28</v>
      </c>
    </row>
    <row r="433" spans="1:17" s="14" customFormat="1" ht="16.5" customHeight="1">
      <c r="A433" s="76"/>
      <c r="B433" s="137" t="s">
        <v>1336</v>
      </c>
      <c r="C433" s="90" t="s">
        <v>1337</v>
      </c>
      <c r="D433" s="119" t="s">
        <v>1338</v>
      </c>
      <c r="E433" s="107">
        <v>2011</v>
      </c>
      <c r="F433" s="107">
        <v>20</v>
      </c>
      <c r="G433" s="140" t="s">
        <v>492</v>
      </c>
      <c r="H433"/>
      <c r="I433" s="196"/>
      <c r="J433" s="54">
        <f>K433+K433*0.1</f>
        <v>396</v>
      </c>
      <c r="K433" s="55">
        <f>L433-L433*$J$2%</f>
        <v>360</v>
      </c>
      <c r="L433" s="150">
        <v>360</v>
      </c>
      <c r="M433" s="196"/>
      <c r="N433"/>
      <c r="Q433" s="95" t="s">
        <v>28</v>
      </c>
    </row>
    <row r="434" spans="1:17" s="14" customFormat="1" ht="18" customHeight="1">
      <c r="A434" s="10"/>
      <c r="B434" s="77" t="s">
        <v>1339</v>
      </c>
      <c r="C434" s="90" t="s">
        <v>1340</v>
      </c>
      <c r="D434" s="119" t="s">
        <v>1341</v>
      </c>
      <c r="E434" s="92">
        <v>2012</v>
      </c>
      <c r="F434" s="92">
        <v>12</v>
      </c>
      <c r="G434" s="118" t="s">
        <v>738</v>
      </c>
      <c r="H434"/>
      <c r="I434" s="117"/>
      <c r="J434" s="54">
        <f>K434+K434*0.1</f>
        <v>627</v>
      </c>
      <c r="K434" s="55">
        <f>L434-L434*$J$2%</f>
        <v>570</v>
      </c>
      <c r="L434" s="94">
        <v>570</v>
      </c>
      <c r="M434" s="93"/>
      <c r="N434"/>
      <c r="Q434" s="95" t="s">
        <v>28</v>
      </c>
    </row>
    <row r="435" spans="1:17" s="14" customFormat="1" ht="15.75" customHeight="1">
      <c r="A435" s="10"/>
      <c r="B435" s="110" t="s">
        <v>1342</v>
      </c>
      <c r="C435" s="111" t="s">
        <v>1343</v>
      </c>
      <c r="D435" s="112" t="s">
        <v>1344</v>
      </c>
      <c r="E435" s="107">
        <v>2003</v>
      </c>
      <c r="F435" s="107">
        <v>10</v>
      </c>
      <c r="G435" s="81" t="s">
        <v>1345</v>
      </c>
      <c r="H435"/>
      <c r="I435" s="93"/>
      <c r="J435" s="54">
        <f>K435+K435*0.1</f>
        <v>407</v>
      </c>
      <c r="K435" s="55">
        <f>L435-L435*$J$2%</f>
        <v>370</v>
      </c>
      <c r="L435" s="94">
        <v>370</v>
      </c>
      <c r="M435" s="93"/>
      <c r="N435"/>
      <c r="Q435" s="113" t="s">
        <v>322</v>
      </c>
    </row>
    <row r="436" spans="1:17" s="14" customFormat="1" ht="15.75" customHeight="1">
      <c r="A436" s="10"/>
      <c r="B436" s="137" t="s">
        <v>1346</v>
      </c>
      <c r="C436" s="90" t="s">
        <v>1347</v>
      </c>
      <c r="D436" s="119" t="s">
        <v>1348</v>
      </c>
      <c r="E436" s="107">
        <v>2012</v>
      </c>
      <c r="F436" s="107">
        <v>8</v>
      </c>
      <c r="G436" s="140" t="s">
        <v>1349</v>
      </c>
      <c r="H436"/>
      <c r="I436" s="148"/>
      <c r="J436" s="54">
        <f>K436+K436*0.1</f>
        <v>836</v>
      </c>
      <c r="K436" s="55">
        <f>L436-L436*$J$2%</f>
        <v>760</v>
      </c>
      <c r="L436" s="150">
        <v>760</v>
      </c>
      <c r="M436" s="93"/>
      <c r="N436"/>
      <c r="Q436" s="113" t="s">
        <v>193</v>
      </c>
    </row>
    <row r="437" spans="1:17" s="14" customFormat="1" ht="15.75" customHeight="1">
      <c r="A437" s="76"/>
      <c r="B437" s="110" t="s">
        <v>1350</v>
      </c>
      <c r="C437" s="134" t="s">
        <v>1351</v>
      </c>
      <c r="D437" s="135" t="s">
        <v>1352</v>
      </c>
      <c r="E437" s="136">
        <v>2005</v>
      </c>
      <c r="F437" s="107">
        <v>12</v>
      </c>
      <c r="G437" s="81" t="s">
        <v>566</v>
      </c>
      <c r="H437"/>
      <c r="I437" s="93"/>
      <c r="J437" s="54">
        <f>K437+K437*0.1</f>
        <v>448.8</v>
      </c>
      <c r="K437" s="55">
        <f>L437-L437*$J$2%</f>
        <v>408</v>
      </c>
      <c r="L437" s="94">
        <v>408</v>
      </c>
      <c r="M437" s="93"/>
      <c r="N437"/>
      <c r="O437" s="152"/>
      <c r="P437" s="152"/>
      <c r="Q437" s="113" t="s">
        <v>28</v>
      </c>
    </row>
    <row r="438" spans="2:17" s="14" customFormat="1" ht="15.75" customHeight="1">
      <c r="B438" s="110" t="s">
        <v>300</v>
      </c>
      <c r="C438" s="111" t="s">
        <v>297</v>
      </c>
      <c r="D438" s="112" t="s">
        <v>301</v>
      </c>
      <c r="E438" s="107">
        <v>2007</v>
      </c>
      <c r="F438" s="107">
        <v>8</v>
      </c>
      <c r="G438" s="81" t="s">
        <v>292</v>
      </c>
      <c r="H438"/>
      <c r="I438" s="93"/>
      <c r="J438" s="54">
        <f>K438+K438*0.1</f>
        <v>422.4</v>
      </c>
      <c r="K438" s="55">
        <f>L438-L438*$J$2%</f>
        <v>384</v>
      </c>
      <c r="L438" s="94">
        <v>384</v>
      </c>
      <c r="M438" s="93"/>
      <c r="N438"/>
      <c r="Q438" s="95" t="s">
        <v>28</v>
      </c>
    </row>
    <row r="439" spans="1:17" s="14" customFormat="1" ht="15.75" customHeight="1">
      <c r="A439" s="76"/>
      <c r="B439" s="110" t="s">
        <v>1353</v>
      </c>
      <c r="C439" s="111" t="s">
        <v>297</v>
      </c>
      <c r="D439" s="112" t="s">
        <v>1354</v>
      </c>
      <c r="E439" s="107">
        <v>2008</v>
      </c>
      <c r="F439" s="107">
        <v>18</v>
      </c>
      <c r="G439" s="81" t="s">
        <v>178</v>
      </c>
      <c r="H439"/>
      <c r="I439" s="93"/>
      <c r="J439" s="54">
        <f>K439+K439*0.1</f>
        <v>462</v>
      </c>
      <c r="K439" s="55">
        <f>L439-L439*$J$2%</f>
        <v>420</v>
      </c>
      <c r="L439" s="94">
        <v>420</v>
      </c>
      <c r="M439" s="93"/>
      <c r="N439"/>
      <c r="Q439" s="113" t="s">
        <v>28</v>
      </c>
    </row>
    <row r="440" spans="1:17" s="14" customFormat="1" ht="16.5" customHeight="1">
      <c r="A440" s="76"/>
      <c r="B440" s="155" t="s">
        <v>1355</v>
      </c>
      <c r="C440" s="111" t="s">
        <v>1356</v>
      </c>
      <c r="D440" s="112" t="s">
        <v>1357</v>
      </c>
      <c r="E440" s="107">
        <v>2007</v>
      </c>
      <c r="F440" s="107">
        <v>6</v>
      </c>
      <c r="G440" s="81" t="s">
        <v>326</v>
      </c>
      <c r="H440"/>
      <c r="I440" s="93"/>
      <c r="J440" s="54">
        <f>K440+K440*0.1</f>
        <v>891</v>
      </c>
      <c r="K440" s="55">
        <f>L440-L440*$J$2%</f>
        <v>810</v>
      </c>
      <c r="L440" s="94">
        <v>810</v>
      </c>
      <c r="M440" s="93"/>
      <c r="N440"/>
      <c r="Q440" s="113" t="s">
        <v>28</v>
      </c>
    </row>
    <row r="441" spans="1:17" s="14" customFormat="1" ht="15.75" customHeight="1">
      <c r="A441" s="76"/>
      <c r="B441" s="155" t="s">
        <v>1358</v>
      </c>
      <c r="C441" s="111" t="s">
        <v>1359</v>
      </c>
      <c r="D441" s="112" t="s">
        <v>1360</v>
      </c>
      <c r="E441" s="107">
        <v>2002</v>
      </c>
      <c r="F441" s="107"/>
      <c r="G441" s="81" t="s">
        <v>178</v>
      </c>
      <c r="H441"/>
      <c r="I441" s="93"/>
      <c r="J441" s="54">
        <f>K441+K441*0.1</f>
        <v>275</v>
      </c>
      <c r="K441" s="55">
        <f>L441-L441*$J$2%</f>
        <v>250</v>
      </c>
      <c r="L441" s="94">
        <v>250</v>
      </c>
      <c r="M441" s="93"/>
      <c r="N441"/>
      <c r="Q441" s="113" t="s">
        <v>28</v>
      </c>
    </row>
    <row r="442" spans="1:17" s="152" customFormat="1" ht="15.75" customHeight="1">
      <c r="A442" s="76"/>
      <c r="B442" s="90" t="s">
        <v>1361</v>
      </c>
      <c r="C442" s="90" t="s">
        <v>1362</v>
      </c>
      <c r="D442" s="90" t="s">
        <v>1363</v>
      </c>
      <c r="E442" s="107">
        <v>2008</v>
      </c>
      <c r="F442" s="107">
        <v>4</v>
      </c>
      <c r="G442" s="90" t="s">
        <v>1307</v>
      </c>
      <c r="H442"/>
      <c r="I442" s="90"/>
      <c r="J442" s="54">
        <f>K442+K442*0.1</f>
        <v>528</v>
      </c>
      <c r="K442" s="195">
        <f>L442-L442*$J$2%</f>
        <v>480</v>
      </c>
      <c r="L442" s="195">
        <v>480</v>
      </c>
      <c r="M442" s="90"/>
      <c r="N442"/>
      <c r="O442" s="14"/>
      <c r="P442" s="14"/>
      <c r="Q442" s="90" t="s">
        <v>28</v>
      </c>
    </row>
    <row r="443" spans="1:17" s="14" customFormat="1" ht="15.75" customHeight="1">
      <c r="A443" s="76"/>
      <c r="B443" s="155" t="s">
        <v>337</v>
      </c>
      <c r="C443" s="146" t="s">
        <v>338</v>
      </c>
      <c r="D443" s="135" t="s">
        <v>339</v>
      </c>
      <c r="E443" s="92">
        <v>2006</v>
      </c>
      <c r="F443" s="92">
        <v>16</v>
      </c>
      <c r="G443" s="118" t="s">
        <v>58</v>
      </c>
      <c r="H443"/>
      <c r="I443" s="92" t="s">
        <v>71</v>
      </c>
      <c r="J443" s="54">
        <f>K443+K443*0.1</f>
        <v>422.4</v>
      </c>
      <c r="K443" s="55">
        <f>L443-L443*$J$2%</f>
        <v>384</v>
      </c>
      <c r="L443" s="94">
        <v>384</v>
      </c>
      <c r="M443" s="93"/>
      <c r="N443"/>
      <c r="Q443" s="113" t="s">
        <v>28</v>
      </c>
    </row>
    <row r="444" spans="1:17" s="14" customFormat="1" ht="15.75" customHeight="1">
      <c r="A444" s="76"/>
      <c r="B444" s="77" t="s">
        <v>1364</v>
      </c>
      <c r="C444" s="90" t="s">
        <v>1365</v>
      </c>
      <c r="D444" s="119" t="s">
        <v>1366</v>
      </c>
      <c r="E444" s="92">
        <v>2014</v>
      </c>
      <c r="F444" s="92">
        <v>20</v>
      </c>
      <c r="G444" s="118" t="s">
        <v>481</v>
      </c>
      <c r="H444"/>
      <c r="I444" s="148"/>
      <c r="J444" s="54">
        <f>K444+K444*0.1</f>
        <v>897.6</v>
      </c>
      <c r="K444" s="55">
        <f>L444-L444*$J$2%</f>
        <v>816</v>
      </c>
      <c r="L444" s="94">
        <v>816</v>
      </c>
      <c r="M444" s="93"/>
      <c r="N444"/>
      <c r="Q444" s="95" t="s">
        <v>28</v>
      </c>
    </row>
    <row r="445" spans="1:17" s="14" customFormat="1" ht="15.75" customHeight="1">
      <c r="A445" s="76"/>
      <c r="B445" s="137" t="s">
        <v>1367</v>
      </c>
      <c r="C445" s="90" t="s">
        <v>1368</v>
      </c>
      <c r="D445" s="119" t="s">
        <v>1369</v>
      </c>
      <c r="E445" s="92">
        <v>2011</v>
      </c>
      <c r="F445" s="92">
        <v>24</v>
      </c>
      <c r="G445" s="118" t="s">
        <v>481</v>
      </c>
      <c r="H445"/>
      <c r="I445" s="148"/>
      <c r="J445" s="54">
        <f>K445+K445*0.1</f>
        <v>316.8</v>
      </c>
      <c r="K445" s="55">
        <f>L445-L445*$J$2%</f>
        <v>288</v>
      </c>
      <c r="L445" s="94">
        <v>288</v>
      </c>
      <c r="M445" s="148"/>
      <c r="N445"/>
      <c r="O445" s="152"/>
      <c r="P445" s="152"/>
      <c r="Q445" s="95" t="s">
        <v>28</v>
      </c>
    </row>
    <row r="446" spans="1:17" s="14" customFormat="1" ht="54.75" customHeight="1">
      <c r="A446" s="10"/>
      <c r="B446" s="137" t="s">
        <v>1370</v>
      </c>
      <c r="C446" s="90" t="s">
        <v>1371</v>
      </c>
      <c r="D446" s="226" t="s">
        <v>1372</v>
      </c>
      <c r="E446" s="107">
        <v>2012</v>
      </c>
      <c r="F446" s="107">
        <v>4</v>
      </c>
      <c r="G446" s="140" t="s">
        <v>1373</v>
      </c>
      <c r="H446"/>
      <c r="I446" s="148"/>
      <c r="J446" s="54">
        <f>K446+K446*0.1</f>
        <v>814</v>
      </c>
      <c r="K446" s="55">
        <f>L446-L446*$J$2%</f>
        <v>740</v>
      </c>
      <c r="L446" s="150">
        <v>740</v>
      </c>
      <c r="M446" s="93"/>
      <c r="N446"/>
      <c r="Q446" s="95" t="s">
        <v>28</v>
      </c>
    </row>
    <row r="447" spans="1:17" s="14" customFormat="1" ht="15.75" customHeight="1">
      <c r="A447" s="10"/>
      <c r="B447" s="137" t="s">
        <v>1374</v>
      </c>
      <c r="C447" s="90" t="s">
        <v>1375</v>
      </c>
      <c r="D447" s="119" t="s">
        <v>1376</v>
      </c>
      <c r="E447" s="107">
        <v>2012</v>
      </c>
      <c r="F447" s="107">
        <v>22</v>
      </c>
      <c r="G447" s="140" t="s">
        <v>1377</v>
      </c>
      <c r="H447"/>
      <c r="I447" s="148"/>
      <c r="J447" s="54">
        <f>K447+K447*0.1</f>
        <v>407</v>
      </c>
      <c r="K447" s="55">
        <f>L447-L447*$J$2%</f>
        <v>370</v>
      </c>
      <c r="L447" s="150">
        <v>370</v>
      </c>
      <c r="M447" s="93"/>
      <c r="N447"/>
      <c r="Q447" s="113" t="s">
        <v>193</v>
      </c>
    </row>
    <row r="448" spans="2:17" s="14" customFormat="1" ht="15.75" customHeight="1">
      <c r="B448" s="110" t="s">
        <v>1378</v>
      </c>
      <c r="C448" s="111" t="s">
        <v>1379</v>
      </c>
      <c r="D448" s="112" t="s">
        <v>1380</v>
      </c>
      <c r="E448" s="107">
        <v>2003</v>
      </c>
      <c r="F448" s="107">
        <v>32</v>
      </c>
      <c r="G448" s="81" t="s">
        <v>1381</v>
      </c>
      <c r="H448"/>
      <c r="I448" s="93"/>
      <c r="J448" s="54">
        <f>K448+K448*0.1</f>
        <v>264</v>
      </c>
      <c r="K448" s="55">
        <f>L448-L448*$J$2%</f>
        <v>240</v>
      </c>
      <c r="L448" s="94">
        <v>240</v>
      </c>
      <c r="M448" s="93"/>
      <c r="N448"/>
      <c r="Q448" s="113" t="s">
        <v>28</v>
      </c>
    </row>
    <row r="449" spans="2:17" s="14" customFormat="1" ht="15.75" customHeight="1">
      <c r="B449" s="155" t="s">
        <v>1382</v>
      </c>
      <c r="C449" s="146" t="s">
        <v>1383</v>
      </c>
      <c r="D449" s="135" t="s">
        <v>1384</v>
      </c>
      <c r="E449" s="92">
        <v>2006</v>
      </c>
      <c r="F449" s="92">
        <v>20</v>
      </c>
      <c r="G449" s="118" t="s">
        <v>1385</v>
      </c>
      <c r="H449"/>
      <c r="I449" s="92"/>
      <c r="J449" s="54">
        <f>K449+K449*0.1</f>
        <v>224.4</v>
      </c>
      <c r="K449" s="55">
        <f>L449-L449*$J$2%</f>
        <v>204</v>
      </c>
      <c r="L449" s="94">
        <v>204</v>
      </c>
      <c r="M449" s="93"/>
      <c r="N449"/>
      <c r="Q449" s="95" t="s">
        <v>28</v>
      </c>
    </row>
    <row r="450" spans="1:17" s="14" customFormat="1" ht="16.5" customHeight="1">
      <c r="A450" s="76"/>
      <c r="B450" s="137" t="s">
        <v>1386</v>
      </c>
      <c r="C450" s="90" t="s">
        <v>1387</v>
      </c>
      <c r="D450" s="119" t="s">
        <v>1388</v>
      </c>
      <c r="E450" s="92">
        <v>2012</v>
      </c>
      <c r="F450" s="92">
        <v>6</v>
      </c>
      <c r="G450" s="118" t="s">
        <v>822</v>
      </c>
      <c r="H450"/>
      <c r="I450" s="148"/>
      <c r="J450" s="54">
        <f>K450+K450*0.1</f>
        <v>897.6</v>
      </c>
      <c r="K450" s="55">
        <f>L450-L450*$J$2%</f>
        <v>816</v>
      </c>
      <c r="L450" s="94">
        <v>816</v>
      </c>
      <c r="M450" s="148"/>
      <c r="N450"/>
      <c r="O450" s="152"/>
      <c r="P450" s="152"/>
      <c r="Q450" s="95" t="s">
        <v>28</v>
      </c>
    </row>
    <row r="451" spans="1:17" s="14" customFormat="1" ht="18" customHeight="1">
      <c r="A451" s="76"/>
      <c r="B451" s="155" t="s">
        <v>1389</v>
      </c>
      <c r="C451" s="146" t="s">
        <v>1390</v>
      </c>
      <c r="D451" s="135" t="s">
        <v>1391</v>
      </c>
      <c r="E451" s="92">
        <v>2003</v>
      </c>
      <c r="F451" s="92">
        <v>14</v>
      </c>
      <c r="G451" s="118" t="s">
        <v>163</v>
      </c>
      <c r="H451"/>
      <c r="I451" s="92"/>
      <c r="J451" s="54">
        <f>K451+K451*0.1</f>
        <v>242</v>
      </c>
      <c r="K451" s="55">
        <f>L451-L451*$J$2%</f>
        <v>220</v>
      </c>
      <c r="L451" s="94">
        <v>220</v>
      </c>
      <c r="M451" s="93"/>
      <c r="N451"/>
      <c r="Q451" s="95" t="s">
        <v>322</v>
      </c>
    </row>
    <row r="452" spans="1:17" s="14" customFormat="1" ht="18" customHeight="1">
      <c r="A452" s="74"/>
      <c r="B452" s="110" t="s">
        <v>1392</v>
      </c>
      <c r="C452" s="111" t="s">
        <v>1393</v>
      </c>
      <c r="D452" s="112" t="s">
        <v>1394</v>
      </c>
      <c r="E452" s="107">
        <v>2003</v>
      </c>
      <c r="F452" s="107">
        <v>6</v>
      </c>
      <c r="G452" s="81" t="s">
        <v>54</v>
      </c>
      <c r="H452"/>
      <c r="I452" s="93"/>
      <c r="J452" s="54">
        <f>K452+K452*0.1</f>
        <v>475.2</v>
      </c>
      <c r="K452" s="55">
        <f>L452-L452*$J$2%</f>
        <v>432</v>
      </c>
      <c r="L452" s="94">
        <v>432</v>
      </c>
      <c r="M452" s="93"/>
      <c r="N452"/>
      <c r="Q452" s="113" t="s">
        <v>28</v>
      </c>
    </row>
    <row r="453" spans="1:17" s="14" customFormat="1" ht="15.75" customHeight="1">
      <c r="A453" s="76"/>
      <c r="B453" s="110" t="s">
        <v>1395</v>
      </c>
      <c r="C453" s="111" t="s">
        <v>1393</v>
      </c>
      <c r="D453" s="112" t="s">
        <v>1396</v>
      </c>
      <c r="E453" s="107">
        <v>2004</v>
      </c>
      <c r="F453" s="107">
        <v>12</v>
      </c>
      <c r="G453" s="81" t="s">
        <v>54</v>
      </c>
      <c r="H453"/>
      <c r="I453" s="93"/>
      <c r="J453" s="54">
        <f>K453+K453*0.1</f>
        <v>475.2</v>
      </c>
      <c r="K453" s="55">
        <f>L453-L453*$J$2%</f>
        <v>432</v>
      </c>
      <c r="L453" s="94">
        <v>432</v>
      </c>
      <c r="M453" s="93"/>
      <c r="N453"/>
      <c r="Q453" s="113" t="s">
        <v>28</v>
      </c>
    </row>
    <row r="454" spans="1:17" s="14" customFormat="1" ht="15.75" customHeight="1">
      <c r="A454" s="76"/>
      <c r="B454" s="137" t="s">
        <v>1397</v>
      </c>
      <c r="C454" s="139" t="s">
        <v>1398</v>
      </c>
      <c r="D454" s="153" t="s">
        <v>1399</v>
      </c>
      <c r="E454" s="154">
        <v>2009</v>
      </c>
      <c r="F454" s="107">
        <v>24</v>
      </c>
      <c r="G454" s="81" t="s">
        <v>79</v>
      </c>
      <c r="H454"/>
      <c r="I454" s="93"/>
      <c r="J454" s="54">
        <f>K454+K454*0.1</f>
        <v>314.6</v>
      </c>
      <c r="K454" s="55">
        <f>L454-L454*$J$2%</f>
        <v>286</v>
      </c>
      <c r="L454" s="94">
        <v>286</v>
      </c>
      <c r="M454" s="93"/>
      <c r="N454"/>
      <c r="Q454" s="95" t="s">
        <v>28</v>
      </c>
    </row>
    <row r="455" spans="1:17" s="14" customFormat="1" ht="15.75" customHeight="1">
      <c r="A455" s="76"/>
      <c r="B455" s="110" t="s">
        <v>463</v>
      </c>
      <c r="C455" s="139" t="s">
        <v>464</v>
      </c>
      <c r="D455" s="153" t="s">
        <v>465</v>
      </c>
      <c r="E455" s="154">
        <v>2007</v>
      </c>
      <c r="F455" s="107"/>
      <c r="G455" s="81" t="s">
        <v>313</v>
      </c>
      <c r="H455"/>
      <c r="I455" s="93"/>
      <c r="J455" s="54">
        <f>K455+K455*0.1</f>
        <v>605</v>
      </c>
      <c r="K455" s="55">
        <f>L455-L455*$J$2%</f>
        <v>550</v>
      </c>
      <c r="L455" s="94">
        <v>550</v>
      </c>
      <c r="M455" s="93"/>
      <c r="N455"/>
      <c r="Q455" s="113" t="s">
        <v>322</v>
      </c>
    </row>
    <row r="456" spans="1:17" s="152" customFormat="1" ht="16.5" customHeight="1">
      <c r="A456" s="76"/>
      <c r="B456" s="110" t="s">
        <v>1400</v>
      </c>
      <c r="C456" s="90" t="s">
        <v>1401</v>
      </c>
      <c r="D456" s="153" t="s">
        <v>1402</v>
      </c>
      <c r="E456" s="154">
        <v>2016</v>
      </c>
      <c r="F456" s="107">
        <v>18</v>
      </c>
      <c r="G456" s="81" t="s">
        <v>79</v>
      </c>
      <c r="H456"/>
      <c r="I456" s="93"/>
      <c r="J456" s="54">
        <f>K456+K456*0.1</f>
        <v>297</v>
      </c>
      <c r="K456" s="55">
        <f>L456-L456*$J$2%</f>
        <v>270</v>
      </c>
      <c r="L456" s="94">
        <v>270</v>
      </c>
      <c r="M456" s="93"/>
      <c r="N456"/>
      <c r="O456" s="14"/>
      <c r="P456" s="14"/>
      <c r="Q456" s="113" t="s">
        <v>28</v>
      </c>
    </row>
    <row r="457" spans="1:17" s="14" customFormat="1" ht="15.75" customHeight="1">
      <c r="A457" s="76"/>
      <c r="B457" s="77" t="s">
        <v>1403</v>
      </c>
      <c r="C457" s="90" t="s">
        <v>458</v>
      </c>
      <c r="D457" s="119" t="s">
        <v>1404</v>
      </c>
      <c r="E457" s="92">
        <v>2013</v>
      </c>
      <c r="F457" s="92">
        <v>80</v>
      </c>
      <c r="G457" s="118" t="s">
        <v>1405</v>
      </c>
      <c r="H457"/>
      <c r="I457" s="117"/>
      <c r="J457" s="54">
        <f>K457+K457*0.1</f>
        <v>209</v>
      </c>
      <c r="K457" s="55">
        <f>L457-L457*$J$2%</f>
        <v>190</v>
      </c>
      <c r="L457" s="94">
        <v>190</v>
      </c>
      <c r="M457" s="93"/>
      <c r="N457"/>
      <c r="Q457" s="95" t="s">
        <v>28</v>
      </c>
    </row>
    <row r="458" spans="1:17" s="14" customFormat="1" ht="15.75" customHeight="1">
      <c r="A458" s="76"/>
      <c r="B458" s="110" t="s">
        <v>1406</v>
      </c>
      <c r="C458" s="111" t="s">
        <v>1407</v>
      </c>
      <c r="D458" s="112" t="s">
        <v>1408</v>
      </c>
      <c r="E458" s="107">
        <v>2001</v>
      </c>
      <c r="F458" s="107">
        <v>50</v>
      </c>
      <c r="G458" s="81" t="s">
        <v>1409</v>
      </c>
      <c r="H458"/>
      <c r="I458" s="93"/>
      <c r="J458" s="54">
        <f>K458+K458*0.1</f>
        <v>176</v>
      </c>
      <c r="K458" s="55">
        <f>L458-L458*$J$2%</f>
        <v>160</v>
      </c>
      <c r="L458" s="94">
        <v>160</v>
      </c>
      <c r="M458" s="93"/>
      <c r="N458"/>
      <c r="Q458" s="113" t="s">
        <v>28</v>
      </c>
    </row>
    <row r="459" spans="1:17" s="14" customFormat="1" ht="15.75" customHeight="1">
      <c r="A459" s="10"/>
      <c r="B459" s="110" t="s">
        <v>1410</v>
      </c>
      <c r="C459" s="111" t="s">
        <v>458</v>
      </c>
      <c r="D459" s="112" t="s">
        <v>1411</v>
      </c>
      <c r="E459" s="107">
        <v>2008</v>
      </c>
      <c r="F459" s="107">
        <v>60</v>
      </c>
      <c r="G459" s="81" t="s">
        <v>1412</v>
      </c>
      <c r="H459"/>
      <c r="I459" s="93"/>
      <c r="J459" s="54">
        <f>K459+K459*0.1</f>
        <v>176</v>
      </c>
      <c r="K459" s="55">
        <f>L459-L459*$J$2%</f>
        <v>160</v>
      </c>
      <c r="L459" s="94">
        <v>160</v>
      </c>
      <c r="M459" s="93"/>
      <c r="N459"/>
      <c r="Q459" s="113" t="s">
        <v>28</v>
      </c>
    </row>
    <row r="460" spans="1:17" s="14" customFormat="1" ht="15.75" customHeight="1">
      <c r="A460" s="76"/>
      <c r="B460" s="110" t="s">
        <v>1413</v>
      </c>
      <c r="C460" s="111" t="s">
        <v>458</v>
      </c>
      <c r="D460" s="112" t="s">
        <v>1414</v>
      </c>
      <c r="E460" s="107">
        <v>2007</v>
      </c>
      <c r="F460" s="107">
        <v>50</v>
      </c>
      <c r="G460" s="81" t="s">
        <v>1084</v>
      </c>
      <c r="H460"/>
      <c r="I460" s="93"/>
      <c r="J460" s="54">
        <f>K460+K460*0.1</f>
        <v>198</v>
      </c>
      <c r="K460" s="55">
        <f>L460-L460*$J$2%</f>
        <v>180</v>
      </c>
      <c r="L460" s="94">
        <v>180</v>
      </c>
      <c r="M460" s="93"/>
      <c r="N460"/>
      <c r="Q460" s="113" t="s">
        <v>28</v>
      </c>
    </row>
    <row r="461" spans="1:17" s="14" customFormat="1" ht="15.75" customHeight="1">
      <c r="A461" s="76"/>
      <c r="B461" s="155" t="s">
        <v>1358</v>
      </c>
      <c r="C461" s="111" t="s">
        <v>1415</v>
      </c>
      <c r="D461" s="112" t="s">
        <v>1360</v>
      </c>
      <c r="E461" s="107">
        <v>2002</v>
      </c>
      <c r="F461" s="107"/>
      <c r="G461" s="81" t="s">
        <v>178</v>
      </c>
      <c r="H461"/>
      <c r="I461" s="93"/>
      <c r="J461" s="54">
        <f>K461+K461*0.1</f>
        <v>275</v>
      </c>
      <c r="K461" s="55">
        <f>L461-L461*$J$2%</f>
        <v>250</v>
      </c>
      <c r="L461" s="94">
        <v>250</v>
      </c>
      <c r="M461" s="93"/>
      <c r="N461"/>
      <c r="Q461" s="113" t="s">
        <v>28</v>
      </c>
    </row>
    <row r="462" spans="1:17" s="14" customFormat="1" ht="15.75" customHeight="1">
      <c r="A462" s="76"/>
      <c r="B462" s="155" t="s">
        <v>1416</v>
      </c>
      <c r="C462" s="111" t="s">
        <v>1415</v>
      </c>
      <c r="D462" s="112" t="s">
        <v>1417</v>
      </c>
      <c r="E462" s="107">
        <v>2002</v>
      </c>
      <c r="F462" s="107"/>
      <c r="G462" s="81" t="s">
        <v>70</v>
      </c>
      <c r="H462"/>
      <c r="I462" s="93"/>
      <c r="J462" s="54">
        <f>K462+K462*0.1</f>
        <v>275</v>
      </c>
      <c r="K462" s="55">
        <f>L462-L462*$J$2%</f>
        <v>250</v>
      </c>
      <c r="L462" s="94">
        <v>250</v>
      </c>
      <c r="M462" s="93"/>
      <c r="N462"/>
      <c r="Q462" s="113" t="s">
        <v>28</v>
      </c>
    </row>
    <row r="463" spans="1:17" s="14" customFormat="1" ht="16.5" customHeight="1">
      <c r="A463" s="76"/>
      <c r="B463" s="145" t="s">
        <v>1418</v>
      </c>
      <c r="C463" s="111" t="s">
        <v>1415</v>
      </c>
      <c r="D463" s="112" t="s">
        <v>1419</v>
      </c>
      <c r="E463" s="107">
        <v>2007</v>
      </c>
      <c r="F463" s="107">
        <v>8</v>
      </c>
      <c r="G463" s="81" t="s">
        <v>38</v>
      </c>
      <c r="H463"/>
      <c r="I463" s="93"/>
      <c r="J463" s="54">
        <f>K463+K463*0.1</f>
        <v>488.4</v>
      </c>
      <c r="K463" s="55">
        <f>L463-L463*$J$2%</f>
        <v>444</v>
      </c>
      <c r="L463" s="94">
        <v>444</v>
      </c>
      <c r="M463" s="93"/>
      <c r="N463"/>
      <c r="Q463" s="113" t="s">
        <v>28</v>
      </c>
    </row>
    <row r="464" spans="1:17" s="14" customFormat="1" ht="15.75" customHeight="1">
      <c r="A464" s="76"/>
      <c r="B464" s="145" t="s">
        <v>1418</v>
      </c>
      <c r="C464" s="111" t="s">
        <v>1415</v>
      </c>
      <c r="D464" s="112" t="s">
        <v>1420</v>
      </c>
      <c r="E464" s="107">
        <v>2009</v>
      </c>
      <c r="F464" s="107">
        <v>12</v>
      </c>
      <c r="G464" s="81" t="s">
        <v>119</v>
      </c>
      <c r="H464"/>
      <c r="I464" s="93"/>
      <c r="J464" s="54">
        <f>K464+K464*0.1</f>
        <v>671</v>
      </c>
      <c r="K464" s="55">
        <f>L464-L464*$J$2%</f>
        <v>610</v>
      </c>
      <c r="L464" s="94">
        <v>610</v>
      </c>
      <c r="M464" s="93"/>
      <c r="N464"/>
      <c r="Q464" s="95" t="s">
        <v>28</v>
      </c>
    </row>
    <row r="465" spans="1:17" s="14" customFormat="1" ht="15.75" customHeight="1">
      <c r="A465" s="76"/>
      <c r="B465" s="145" t="s">
        <v>1418</v>
      </c>
      <c r="C465" s="111" t="s">
        <v>1415</v>
      </c>
      <c r="D465" s="112" t="s">
        <v>1421</v>
      </c>
      <c r="E465" s="107">
        <v>2009</v>
      </c>
      <c r="F465" s="107">
        <v>12</v>
      </c>
      <c r="G465" s="81" t="s">
        <v>79</v>
      </c>
      <c r="H465"/>
      <c r="I465" s="93"/>
      <c r="J465" s="54">
        <f>K465+K465*0.1</f>
        <v>671</v>
      </c>
      <c r="K465" s="55">
        <f>L465-L465*$J$2%</f>
        <v>610</v>
      </c>
      <c r="L465" s="94">
        <v>610</v>
      </c>
      <c r="M465" s="93"/>
      <c r="N465"/>
      <c r="Q465" s="95" t="s">
        <v>28</v>
      </c>
    </row>
    <row r="466" spans="1:17" s="14" customFormat="1" ht="15.75" customHeight="1">
      <c r="A466" s="76"/>
      <c r="B466" s="110" t="s">
        <v>1422</v>
      </c>
      <c r="C466" s="111" t="s">
        <v>1423</v>
      </c>
      <c r="D466" s="112" t="s">
        <v>1424</v>
      </c>
      <c r="E466" s="107">
        <v>2007</v>
      </c>
      <c r="F466" s="107">
        <v>50</v>
      </c>
      <c r="G466" s="81" t="s">
        <v>1425</v>
      </c>
      <c r="H466"/>
      <c r="I466" s="93"/>
      <c r="J466" s="54">
        <f>K466+K466*0.1</f>
        <v>264</v>
      </c>
      <c r="K466" s="55">
        <f>L466-L466*$J$2%</f>
        <v>240</v>
      </c>
      <c r="L466" s="94">
        <v>240</v>
      </c>
      <c r="M466" s="93"/>
      <c r="N466"/>
      <c r="Q466" s="113" t="s">
        <v>28</v>
      </c>
    </row>
    <row r="467" spans="1:17" s="14" customFormat="1" ht="15.75" customHeight="1">
      <c r="A467" s="76"/>
      <c r="B467" s="110" t="s">
        <v>1426</v>
      </c>
      <c r="C467" s="111" t="s">
        <v>1427</v>
      </c>
      <c r="D467" s="112" t="s">
        <v>1428</v>
      </c>
      <c r="E467" s="107">
        <v>2002</v>
      </c>
      <c r="F467" s="107">
        <v>8</v>
      </c>
      <c r="G467" s="81" t="s">
        <v>42</v>
      </c>
      <c r="H467"/>
      <c r="I467" s="93"/>
      <c r="J467" s="54">
        <f>K467+K467*0.1</f>
        <v>341</v>
      </c>
      <c r="K467" s="55">
        <f>L467-L467*$J$2%</f>
        <v>310</v>
      </c>
      <c r="L467" s="94">
        <v>310</v>
      </c>
      <c r="M467" s="93"/>
      <c r="N467"/>
      <c r="Q467" s="113" t="s">
        <v>694</v>
      </c>
    </row>
    <row r="468" spans="1:17" s="14" customFormat="1" ht="15.75" customHeight="1">
      <c r="A468" s="76"/>
      <c r="B468" s="137" t="s">
        <v>1429</v>
      </c>
      <c r="C468" s="90" t="s">
        <v>1430</v>
      </c>
      <c r="D468" s="119" t="s">
        <v>1431</v>
      </c>
      <c r="E468" s="92">
        <v>2010</v>
      </c>
      <c r="F468" s="92">
        <v>8</v>
      </c>
      <c r="G468" s="118" t="s">
        <v>488</v>
      </c>
      <c r="H468"/>
      <c r="I468" s="93"/>
      <c r="J468" s="54">
        <f>K468+K468*0.1</f>
        <v>693</v>
      </c>
      <c r="K468" s="55">
        <f>L468-L468*$J$2%</f>
        <v>630</v>
      </c>
      <c r="L468" s="94">
        <v>630</v>
      </c>
      <c r="M468" s="93"/>
      <c r="N468"/>
      <c r="Q468" s="95" t="s">
        <v>28</v>
      </c>
    </row>
    <row r="469" spans="1:17" s="14" customFormat="1" ht="15.75" customHeight="1">
      <c r="A469" s="10"/>
      <c r="B469" s="77" t="s">
        <v>1432</v>
      </c>
      <c r="C469" s="90" t="s">
        <v>1433</v>
      </c>
      <c r="D469" s="119" t="s">
        <v>1434</v>
      </c>
      <c r="E469" s="92">
        <v>2016</v>
      </c>
      <c r="F469" s="92">
        <v>10</v>
      </c>
      <c r="G469" s="118" t="s">
        <v>131</v>
      </c>
      <c r="H469"/>
      <c r="I469" s="230"/>
      <c r="J469" s="54">
        <f>K469+K469*0.1</f>
        <v>385</v>
      </c>
      <c r="K469" s="55">
        <f>L469-L469*$J$2%</f>
        <v>350</v>
      </c>
      <c r="L469" s="94">
        <v>350</v>
      </c>
      <c r="M469" s="93"/>
      <c r="N469"/>
      <c r="O469" s="58">
        <v>42502</v>
      </c>
      <c r="Q469" s="95" t="s">
        <v>28</v>
      </c>
    </row>
    <row r="470" spans="1:17" s="14" customFormat="1" ht="15.75" customHeight="1">
      <c r="A470" s="10"/>
      <c r="B470" s="77" t="s">
        <v>120</v>
      </c>
      <c r="C470" s="90" t="s">
        <v>121</v>
      </c>
      <c r="D470" s="119" t="s">
        <v>122</v>
      </c>
      <c r="E470" s="92">
        <v>2018</v>
      </c>
      <c r="F470" s="92">
        <v>20</v>
      </c>
      <c r="G470" s="118" t="s">
        <v>123</v>
      </c>
      <c r="H470"/>
      <c r="I470" s="230"/>
      <c r="J470" s="54">
        <f>K470+K470*0.1</f>
        <v>440</v>
      </c>
      <c r="K470" s="55">
        <f>L470-L470*$J$2%</f>
        <v>400</v>
      </c>
      <c r="L470" s="94">
        <v>400</v>
      </c>
      <c r="M470" s="93"/>
      <c r="N470"/>
      <c r="O470" s="58">
        <v>43257</v>
      </c>
      <c r="Q470" s="95" t="s">
        <v>28</v>
      </c>
    </row>
    <row r="471" spans="1:17" s="14" customFormat="1" ht="15.75" customHeight="1">
      <c r="A471" s="10"/>
      <c r="B471" s="110" t="s">
        <v>1435</v>
      </c>
      <c r="C471" s="111" t="s">
        <v>1436</v>
      </c>
      <c r="D471" s="112" t="s">
        <v>1437</v>
      </c>
      <c r="E471" s="107">
        <v>2003</v>
      </c>
      <c r="F471" s="107">
        <v>12</v>
      </c>
      <c r="G471" s="81" t="s">
        <v>38</v>
      </c>
      <c r="H471"/>
      <c r="I471" s="93"/>
      <c r="J471" s="54">
        <f>K471+K471*0.1</f>
        <v>435.6</v>
      </c>
      <c r="K471" s="55">
        <f>L471-L471*$J$2%</f>
        <v>396</v>
      </c>
      <c r="L471" s="94">
        <v>396</v>
      </c>
      <c r="M471" s="93"/>
      <c r="N471"/>
      <c r="Q471" s="113" t="s">
        <v>28</v>
      </c>
    </row>
    <row r="472" spans="1:17" s="14" customFormat="1" ht="15.75" customHeight="1">
      <c r="A472" s="10"/>
      <c r="B472" s="77" t="s">
        <v>1438</v>
      </c>
      <c r="C472" s="90" t="s">
        <v>1439</v>
      </c>
      <c r="D472" s="119" t="s">
        <v>1440</v>
      </c>
      <c r="E472" s="92">
        <v>2005</v>
      </c>
      <c r="F472" s="92">
        <v>60</v>
      </c>
      <c r="G472" s="118" t="s">
        <v>1441</v>
      </c>
      <c r="H472"/>
      <c r="I472" s="148"/>
      <c r="J472" s="54">
        <f>K472+K472*0.1</f>
        <v>33</v>
      </c>
      <c r="K472" s="55">
        <f>L472-L472*$J$2%</f>
        <v>30</v>
      </c>
      <c r="L472" s="94">
        <v>30</v>
      </c>
      <c r="M472" s="93"/>
      <c r="N472"/>
      <c r="Q472" s="113" t="s">
        <v>322</v>
      </c>
    </row>
    <row r="473" spans="1:17" s="14" customFormat="1" ht="15.75" customHeight="1">
      <c r="A473" s="76"/>
      <c r="B473" s="77" t="s">
        <v>1442</v>
      </c>
      <c r="C473" s="90" t="s">
        <v>1443</v>
      </c>
      <c r="D473" s="119" t="s">
        <v>1444</v>
      </c>
      <c r="E473" s="92">
        <v>2010</v>
      </c>
      <c r="F473" s="92">
        <v>16</v>
      </c>
      <c r="G473" s="118" t="s">
        <v>1445</v>
      </c>
      <c r="H473"/>
      <c r="I473" s="148"/>
      <c r="J473" s="54">
        <f>K473+K473*0.1</f>
        <v>308</v>
      </c>
      <c r="K473" s="55">
        <f>L473-L473*$J$2%</f>
        <v>280</v>
      </c>
      <c r="L473" s="94">
        <v>280</v>
      </c>
      <c r="M473" s="93"/>
      <c r="N473"/>
      <c r="Q473" s="113" t="s">
        <v>193</v>
      </c>
    </row>
    <row r="474" spans="1:17" s="14" customFormat="1" ht="16.5" customHeight="1">
      <c r="A474" s="10"/>
      <c r="B474" s="110" t="s">
        <v>1446</v>
      </c>
      <c r="C474" s="111" t="s">
        <v>1447</v>
      </c>
      <c r="D474" s="112" t="s">
        <v>1448</v>
      </c>
      <c r="E474" s="107">
        <v>2005</v>
      </c>
      <c r="F474" s="107">
        <v>12</v>
      </c>
      <c r="G474" s="81" t="s">
        <v>131</v>
      </c>
      <c r="H474"/>
      <c r="I474" s="93"/>
      <c r="J474" s="54">
        <f>K474+K474*0.1</f>
        <v>316.8</v>
      </c>
      <c r="K474" s="55">
        <f>L474-L474*$J$2%</f>
        <v>288</v>
      </c>
      <c r="L474" s="94">
        <v>288</v>
      </c>
      <c r="M474" s="93"/>
      <c r="N474"/>
      <c r="Q474" s="113" t="s">
        <v>28</v>
      </c>
    </row>
    <row r="475" spans="1:17" s="14" customFormat="1" ht="16.5" customHeight="1">
      <c r="A475" s="10"/>
      <c r="B475" s="77" t="s">
        <v>1449</v>
      </c>
      <c r="C475" s="90" t="s">
        <v>1450</v>
      </c>
      <c r="D475" s="119" t="s">
        <v>1451</v>
      </c>
      <c r="E475" s="92">
        <v>2015</v>
      </c>
      <c r="F475" s="92">
        <v>12</v>
      </c>
      <c r="G475" s="118" t="s">
        <v>1452</v>
      </c>
      <c r="H475"/>
      <c r="I475" s="93"/>
      <c r="J475" s="54">
        <f>K475+K475*0.1</f>
        <v>660</v>
      </c>
      <c r="K475" s="55">
        <f>L475-L475*$J$2%</f>
        <v>600</v>
      </c>
      <c r="L475" s="94">
        <v>600</v>
      </c>
      <c r="M475" s="93"/>
      <c r="N475"/>
      <c r="Q475" s="95" t="s">
        <v>28</v>
      </c>
    </row>
    <row r="476" spans="1:17" s="14" customFormat="1" ht="16.5" customHeight="1">
      <c r="A476" s="76"/>
      <c r="B476" s="139" t="s">
        <v>509</v>
      </c>
      <c r="C476" s="139" t="s">
        <v>510</v>
      </c>
      <c r="D476" s="139" t="s">
        <v>511</v>
      </c>
      <c r="E476" s="92">
        <v>2007</v>
      </c>
      <c r="F476" s="107">
        <v>10</v>
      </c>
      <c r="G476" s="139" t="s">
        <v>83</v>
      </c>
      <c r="H476"/>
      <c r="I476" s="93" t="s">
        <v>71</v>
      </c>
      <c r="J476" s="54">
        <f>K476+K476*0.1</f>
        <v>540.1</v>
      </c>
      <c r="K476" s="55">
        <f>L476-L476*$J$2%</f>
        <v>491</v>
      </c>
      <c r="L476" s="94">
        <v>491</v>
      </c>
      <c r="M476" s="139"/>
      <c r="N476"/>
      <c r="Q476" s="139" t="s">
        <v>28</v>
      </c>
    </row>
    <row r="477" spans="1:17" s="14" customFormat="1" ht="15.75" customHeight="1">
      <c r="A477" s="76"/>
      <c r="B477" s="110" t="s">
        <v>1453</v>
      </c>
      <c r="C477" s="111" t="s">
        <v>1454</v>
      </c>
      <c r="D477" s="112" t="s">
        <v>1455</v>
      </c>
      <c r="E477" s="107">
        <v>2005</v>
      </c>
      <c r="F477" s="107">
        <v>8</v>
      </c>
      <c r="G477" s="81" t="s">
        <v>702</v>
      </c>
      <c r="H477"/>
      <c r="I477" s="93"/>
      <c r="J477" s="54">
        <f>K477+K477*0.1</f>
        <v>396</v>
      </c>
      <c r="K477" s="55">
        <f>L477-L477*$J$2%</f>
        <v>360</v>
      </c>
      <c r="L477" s="94">
        <v>360</v>
      </c>
      <c r="M477" s="93"/>
      <c r="N477"/>
      <c r="Q477" s="113" t="s">
        <v>28</v>
      </c>
    </row>
    <row r="478" spans="1:17" s="14" customFormat="1" ht="15.75" customHeight="1">
      <c r="A478" s="76"/>
      <c r="B478" s="110" t="s">
        <v>128</v>
      </c>
      <c r="C478" s="111" t="s">
        <v>129</v>
      </c>
      <c r="D478" s="112" t="s">
        <v>130</v>
      </c>
      <c r="E478" s="107">
        <v>2018</v>
      </c>
      <c r="F478" s="107">
        <v>14</v>
      </c>
      <c r="G478" s="81" t="s">
        <v>131</v>
      </c>
      <c r="H478"/>
      <c r="I478" s="93"/>
      <c r="J478" s="54">
        <f>K478+K478*0.1</f>
        <v>495</v>
      </c>
      <c r="K478" s="55">
        <f>L478-L478*$J$2%</f>
        <v>450</v>
      </c>
      <c r="L478" s="94">
        <v>450</v>
      </c>
      <c r="M478" s="93"/>
      <c r="N478"/>
      <c r="O478" s="58">
        <v>43202</v>
      </c>
      <c r="Q478" s="113" t="s">
        <v>28</v>
      </c>
    </row>
    <row r="479" spans="1:17" s="14" customFormat="1" ht="16.5" customHeight="1">
      <c r="A479" s="76"/>
      <c r="B479" s="77" t="s">
        <v>1456</v>
      </c>
      <c r="C479" s="90" t="s">
        <v>129</v>
      </c>
      <c r="D479" s="119" t="s">
        <v>1457</v>
      </c>
      <c r="E479" s="92">
        <v>2012</v>
      </c>
      <c r="F479" s="92">
        <v>12</v>
      </c>
      <c r="G479" s="118" t="s">
        <v>1458</v>
      </c>
      <c r="H479"/>
      <c r="I479" s="117"/>
      <c r="J479" s="54">
        <f>K479+K479*0.1</f>
        <v>660</v>
      </c>
      <c r="K479" s="55">
        <f>L479-L479*$J$2%</f>
        <v>600</v>
      </c>
      <c r="L479" s="94">
        <v>600</v>
      </c>
      <c r="M479" s="148"/>
      <c r="N479"/>
      <c r="Q479" s="113" t="s">
        <v>28</v>
      </c>
    </row>
    <row r="480" spans="1:17" s="14" customFormat="1" ht="16.5" customHeight="1">
      <c r="A480" s="76"/>
      <c r="B480" s="137" t="s">
        <v>1459</v>
      </c>
      <c r="C480" s="90" t="s">
        <v>547</v>
      </c>
      <c r="D480" s="119" t="s">
        <v>1460</v>
      </c>
      <c r="E480" s="92">
        <v>2006</v>
      </c>
      <c r="F480" s="92">
        <v>14</v>
      </c>
      <c r="G480" s="118" t="s">
        <v>54</v>
      </c>
      <c r="H480"/>
      <c r="I480" s="93"/>
      <c r="J480" s="54">
        <f>K480+K480*0.1</f>
        <v>422.4</v>
      </c>
      <c r="K480" s="55">
        <f>L480-L480*$J$2%</f>
        <v>384</v>
      </c>
      <c r="L480" s="94">
        <v>384</v>
      </c>
      <c r="M480" s="93"/>
      <c r="N480"/>
      <c r="Q480" s="95" t="s">
        <v>28</v>
      </c>
    </row>
    <row r="481" spans="1:17" s="14" customFormat="1" ht="15.75" customHeight="1">
      <c r="A481" s="10"/>
      <c r="B481" s="137" t="s">
        <v>1461</v>
      </c>
      <c r="C481" s="90" t="s">
        <v>564</v>
      </c>
      <c r="D481" s="119" t="s">
        <v>1462</v>
      </c>
      <c r="E481" s="92">
        <v>2010</v>
      </c>
      <c r="F481" s="92">
        <v>10</v>
      </c>
      <c r="G481" s="118" t="s">
        <v>127</v>
      </c>
      <c r="H481"/>
      <c r="I481" s="93"/>
      <c r="J481" s="54">
        <f>K481+K481*0.1</f>
        <v>594</v>
      </c>
      <c r="K481" s="55">
        <f>L481-L481*$J$2%</f>
        <v>540</v>
      </c>
      <c r="L481" s="94">
        <v>540</v>
      </c>
      <c r="M481" s="93"/>
      <c r="N481"/>
      <c r="Q481" s="95" t="s">
        <v>28</v>
      </c>
    </row>
    <row r="482" spans="1:17" s="14" customFormat="1" ht="15.75" customHeight="1">
      <c r="A482" s="10"/>
      <c r="B482" s="110" t="s">
        <v>1463</v>
      </c>
      <c r="C482" s="111" t="s">
        <v>1464</v>
      </c>
      <c r="D482" s="112" t="s">
        <v>1465</v>
      </c>
      <c r="E482" s="107">
        <v>2009</v>
      </c>
      <c r="F482" s="107">
        <v>16</v>
      </c>
      <c r="G482" s="81" t="s">
        <v>791</v>
      </c>
      <c r="H482"/>
      <c r="I482" s="93"/>
      <c r="J482" s="54">
        <f>K482+K482*0.1</f>
        <v>184.8</v>
      </c>
      <c r="K482" s="55">
        <f>L482-L482*$J$2%</f>
        <v>168</v>
      </c>
      <c r="L482" s="94">
        <v>168</v>
      </c>
      <c r="M482" s="93"/>
      <c r="N482"/>
      <c r="Q482" s="95" t="s">
        <v>28</v>
      </c>
    </row>
    <row r="483" spans="1:17" s="14" customFormat="1" ht="15.75" customHeight="1">
      <c r="A483" s="10"/>
      <c r="B483" s="110" t="s">
        <v>1466</v>
      </c>
      <c r="C483" s="111" t="s">
        <v>1467</v>
      </c>
      <c r="D483" s="112" t="s">
        <v>1468</v>
      </c>
      <c r="E483" s="107">
        <v>2007</v>
      </c>
      <c r="F483" s="107">
        <v>12</v>
      </c>
      <c r="G483" s="81" t="s">
        <v>350</v>
      </c>
      <c r="H483"/>
      <c r="I483" s="93"/>
      <c r="J483" s="54">
        <f>K483+K483*0.1</f>
        <v>343.2</v>
      </c>
      <c r="K483" s="55">
        <f>L483-L483*$J$2%</f>
        <v>312</v>
      </c>
      <c r="L483" s="94">
        <v>312</v>
      </c>
      <c r="M483" s="93"/>
      <c r="N483"/>
      <c r="Q483" s="113" t="s">
        <v>28</v>
      </c>
    </row>
    <row r="484" spans="1:17" s="14" customFormat="1" ht="15.75" customHeight="1">
      <c r="A484" s="76"/>
      <c r="B484" s="77" t="s">
        <v>1469</v>
      </c>
      <c r="C484" s="90" t="s">
        <v>1470</v>
      </c>
      <c r="D484" s="119" t="s">
        <v>1471</v>
      </c>
      <c r="E484" s="92">
        <v>2012</v>
      </c>
      <c r="F484" s="92">
        <v>20</v>
      </c>
      <c r="G484" s="118" t="s">
        <v>716</v>
      </c>
      <c r="H484"/>
      <c r="I484" s="117"/>
      <c r="J484" s="147">
        <f>K484+K484*0.1</f>
        <v>1243</v>
      </c>
      <c r="K484" s="55">
        <f>L484-L484*$J$2%</f>
        <v>1130</v>
      </c>
      <c r="L484" s="94">
        <v>1130</v>
      </c>
      <c r="M484" s="93"/>
      <c r="N484"/>
      <c r="Q484" s="95" t="s">
        <v>28</v>
      </c>
    </row>
    <row r="485" spans="1:17" s="14" customFormat="1" ht="16.5" customHeight="1">
      <c r="A485" s="76"/>
      <c r="B485" s="110" t="s">
        <v>1472</v>
      </c>
      <c r="C485" s="111" t="s">
        <v>1473</v>
      </c>
      <c r="D485" s="112" t="s">
        <v>1474</v>
      </c>
      <c r="E485" s="107">
        <v>2008</v>
      </c>
      <c r="F485" s="107">
        <v>14</v>
      </c>
      <c r="G485" s="81" t="s">
        <v>38</v>
      </c>
      <c r="H485"/>
      <c r="I485" s="93"/>
      <c r="J485" s="54">
        <f>K485+K485*0.1</f>
        <v>448.8</v>
      </c>
      <c r="K485" s="55">
        <f>L485-L485*$J$2%</f>
        <v>408</v>
      </c>
      <c r="L485" s="94">
        <v>408</v>
      </c>
      <c r="M485" s="93"/>
      <c r="N485"/>
      <c r="Q485" s="113" t="s">
        <v>28</v>
      </c>
    </row>
    <row r="486" spans="1:17" s="14" customFormat="1" ht="16.5" customHeight="1">
      <c r="A486" s="10"/>
      <c r="B486" s="110" t="s">
        <v>583</v>
      </c>
      <c r="C486" s="111" t="s">
        <v>584</v>
      </c>
      <c r="D486" s="112" t="s">
        <v>585</v>
      </c>
      <c r="E486" s="107">
        <v>2008</v>
      </c>
      <c r="F486" s="107">
        <v>14</v>
      </c>
      <c r="G486" s="81" t="s">
        <v>1475</v>
      </c>
      <c r="H486"/>
      <c r="I486" s="93"/>
      <c r="J486" s="54">
        <f>K486+K486*0.1</f>
        <v>528</v>
      </c>
      <c r="K486" s="55">
        <f>L486-L486*$J$2%</f>
        <v>480</v>
      </c>
      <c r="L486" s="94">
        <v>480</v>
      </c>
      <c r="M486" s="93"/>
      <c r="N486"/>
      <c r="Q486" s="95" t="s">
        <v>28</v>
      </c>
    </row>
    <row r="487" spans="1:17" s="14" customFormat="1" ht="16.5" customHeight="1">
      <c r="A487" s="76"/>
      <c r="B487" s="110" t="s">
        <v>1476</v>
      </c>
      <c r="C487" s="111" t="s">
        <v>1477</v>
      </c>
      <c r="D487" s="112" t="s">
        <v>1478</v>
      </c>
      <c r="E487" s="107">
        <v>2010</v>
      </c>
      <c r="F487" s="107">
        <v>16</v>
      </c>
      <c r="G487" s="81" t="s">
        <v>473</v>
      </c>
      <c r="H487"/>
      <c r="I487" s="93"/>
      <c r="J487" s="54">
        <f>K487+K487*0.1</f>
        <v>475.2</v>
      </c>
      <c r="K487" s="55">
        <f>L487-L487*$J$2%</f>
        <v>432</v>
      </c>
      <c r="L487" s="94">
        <v>432</v>
      </c>
      <c r="M487" s="93"/>
      <c r="N487"/>
      <c r="Q487" s="113" t="s">
        <v>28</v>
      </c>
    </row>
    <row r="488" spans="1:17" s="14" customFormat="1" ht="16.5" customHeight="1">
      <c r="A488" s="76"/>
      <c r="B488" s="110" t="s">
        <v>146</v>
      </c>
      <c r="C488" s="111" t="s">
        <v>147</v>
      </c>
      <c r="D488" s="112" t="s">
        <v>148</v>
      </c>
      <c r="E488" s="107">
        <v>2018</v>
      </c>
      <c r="F488" s="107">
        <v>10</v>
      </c>
      <c r="G488" s="81" t="s">
        <v>127</v>
      </c>
      <c r="H488" s="57"/>
      <c r="I488" s="93"/>
      <c r="J488" s="54">
        <f>K488+K488*0.1</f>
        <v>616</v>
      </c>
      <c r="K488" s="55">
        <f>L488-L488*$J$2%</f>
        <v>560</v>
      </c>
      <c r="L488" s="94">
        <v>560</v>
      </c>
      <c r="M488" s="93"/>
      <c r="N488" s="57"/>
      <c r="O488" s="58">
        <v>43249</v>
      </c>
      <c r="Q488" s="95" t="s">
        <v>28</v>
      </c>
    </row>
    <row r="489" spans="1:17" s="14" customFormat="1" ht="15.75" customHeight="1">
      <c r="A489" s="76"/>
      <c r="B489" s="110" t="s">
        <v>1479</v>
      </c>
      <c r="C489" s="111" t="s">
        <v>1480</v>
      </c>
      <c r="D489" s="112" t="s">
        <v>1481</v>
      </c>
      <c r="E489" s="107">
        <v>2007</v>
      </c>
      <c r="F489" s="107">
        <v>8</v>
      </c>
      <c r="G489" s="81" t="s">
        <v>212</v>
      </c>
      <c r="H489"/>
      <c r="I489" s="93"/>
      <c r="J489" s="54">
        <f>K489+K489*0.1</f>
        <v>792</v>
      </c>
      <c r="K489" s="55">
        <f>L489-L489*$J$2%</f>
        <v>720</v>
      </c>
      <c r="L489" s="94">
        <v>720</v>
      </c>
      <c r="M489" s="93"/>
      <c r="N489"/>
      <c r="Q489" s="113" t="s">
        <v>28</v>
      </c>
    </row>
    <row r="490" spans="1:17" s="14" customFormat="1" ht="15.75" customHeight="1">
      <c r="A490" s="76"/>
      <c r="B490" s="110" t="s">
        <v>172</v>
      </c>
      <c r="C490" s="111" t="s">
        <v>173</v>
      </c>
      <c r="D490" s="112" t="s">
        <v>174</v>
      </c>
      <c r="E490" s="107">
        <v>2018</v>
      </c>
      <c r="F490" s="107">
        <v>22</v>
      </c>
      <c r="G490" s="81" t="s">
        <v>66</v>
      </c>
      <c r="H490"/>
      <c r="I490" s="93"/>
      <c r="J490" s="54">
        <f>K490+K490*0.1</f>
        <v>330</v>
      </c>
      <c r="K490" s="55">
        <f>L490-L490*$J$2%</f>
        <v>300</v>
      </c>
      <c r="L490" s="94">
        <v>300</v>
      </c>
      <c r="M490" s="93"/>
      <c r="N490"/>
      <c r="O490" s="58">
        <v>43298</v>
      </c>
      <c r="Q490" s="113" t="s">
        <v>28</v>
      </c>
    </row>
    <row r="491" spans="1:17" s="14" customFormat="1" ht="15.75" customHeight="1">
      <c r="A491" s="76"/>
      <c r="B491" s="110" t="s">
        <v>168</v>
      </c>
      <c r="C491" s="90" t="s">
        <v>169</v>
      </c>
      <c r="D491" s="119" t="s">
        <v>170</v>
      </c>
      <c r="E491" s="92">
        <v>2018</v>
      </c>
      <c r="F491" s="92">
        <v>8</v>
      </c>
      <c r="G491" s="102" t="s">
        <v>171</v>
      </c>
      <c r="H491" s="57"/>
      <c r="I491" s="93"/>
      <c r="J491" s="54">
        <f>K491+K491*0.1</f>
        <v>550</v>
      </c>
      <c r="K491" s="55">
        <f>L491-L491*$J$2%</f>
        <v>500</v>
      </c>
      <c r="L491" s="94">
        <v>500</v>
      </c>
      <c r="M491" s="93"/>
      <c r="N491" s="57"/>
      <c r="O491" s="58">
        <v>43305</v>
      </c>
      <c r="Q491" s="95" t="s">
        <v>28</v>
      </c>
    </row>
    <row r="492" spans="1:17" s="14" customFormat="1" ht="15.75" customHeight="1">
      <c r="A492" s="10"/>
      <c r="B492" s="110" t="s">
        <v>1482</v>
      </c>
      <c r="C492" s="134" t="s">
        <v>1483</v>
      </c>
      <c r="D492" s="135" t="s">
        <v>1484</v>
      </c>
      <c r="E492" s="136">
        <v>2008</v>
      </c>
      <c r="F492" s="107">
        <v>6</v>
      </c>
      <c r="G492" s="81" t="s">
        <v>522</v>
      </c>
      <c r="H492"/>
      <c r="I492" s="93"/>
      <c r="J492" s="54">
        <f>K492+K492*0.1</f>
        <v>633.6</v>
      </c>
      <c r="K492" s="55">
        <f>L492-L492*$J$2%</f>
        <v>576</v>
      </c>
      <c r="L492" s="170">
        <v>576</v>
      </c>
      <c r="M492" s="93"/>
      <c r="N492"/>
      <c r="O492" s="152"/>
      <c r="P492" s="152"/>
      <c r="Q492" s="113" t="s">
        <v>28</v>
      </c>
    </row>
    <row r="493" spans="1:17" s="14" customFormat="1" ht="16.5" customHeight="1">
      <c r="A493" s="76"/>
      <c r="B493" s="77" t="s">
        <v>1485</v>
      </c>
      <c r="C493" s="90" t="s">
        <v>1486</v>
      </c>
      <c r="D493" s="119" t="s">
        <v>1487</v>
      </c>
      <c r="E493" s="92">
        <v>2012</v>
      </c>
      <c r="F493" s="92">
        <v>8</v>
      </c>
      <c r="G493" s="118" t="s">
        <v>1488</v>
      </c>
      <c r="H493"/>
      <c r="I493" s="117"/>
      <c r="J493" s="54">
        <f>K493+K493*0.1</f>
        <v>990</v>
      </c>
      <c r="K493" s="55">
        <f>L493-L493*$J$2%</f>
        <v>900</v>
      </c>
      <c r="L493" s="94">
        <v>900</v>
      </c>
      <c r="M493" s="93"/>
      <c r="N493"/>
      <c r="Q493" s="95" t="s">
        <v>28</v>
      </c>
    </row>
    <row r="494" spans="1:17" s="14" customFormat="1" ht="15.75" customHeight="1">
      <c r="A494" s="76"/>
      <c r="B494" s="110" t="s">
        <v>1489</v>
      </c>
      <c r="C494" s="134" t="s">
        <v>1490</v>
      </c>
      <c r="D494" s="135" t="s">
        <v>1491</v>
      </c>
      <c r="E494" s="136">
        <v>2003</v>
      </c>
      <c r="F494" s="107">
        <v>20</v>
      </c>
      <c r="G494" s="81" t="s">
        <v>91</v>
      </c>
      <c r="H494"/>
      <c r="I494" s="93"/>
      <c r="J494" s="54">
        <f>K494+K494*0.1</f>
        <v>343.2</v>
      </c>
      <c r="K494" s="55">
        <f>L494-L494*$J$2%</f>
        <v>312</v>
      </c>
      <c r="L494" s="94">
        <v>312</v>
      </c>
      <c r="M494" s="93"/>
      <c r="N494"/>
      <c r="Q494" s="113" t="s">
        <v>28</v>
      </c>
    </row>
    <row r="495" spans="1:17" s="14" customFormat="1" ht="15.75" customHeight="1">
      <c r="A495" s="10"/>
      <c r="B495" s="110" t="s">
        <v>1492</v>
      </c>
      <c r="C495" s="111" t="s">
        <v>1493</v>
      </c>
      <c r="D495" s="112" t="s">
        <v>1494</v>
      </c>
      <c r="E495" s="107">
        <v>2005</v>
      </c>
      <c r="F495" s="107">
        <v>12</v>
      </c>
      <c r="G495" s="81" t="s">
        <v>566</v>
      </c>
      <c r="H495"/>
      <c r="I495" s="93"/>
      <c r="J495" s="54">
        <f>K495+K495*0.1</f>
        <v>488.4</v>
      </c>
      <c r="K495" s="55">
        <f>L495-L495*$J$2%</f>
        <v>444</v>
      </c>
      <c r="L495" s="94">
        <v>444</v>
      </c>
      <c r="M495" s="93"/>
      <c r="N495"/>
      <c r="Q495" s="113" t="s">
        <v>28</v>
      </c>
    </row>
    <row r="496" spans="1:17" s="14" customFormat="1" ht="16.5" customHeight="1">
      <c r="A496" s="76"/>
      <c r="B496" s="77" t="s">
        <v>1495</v>
      </c>
      <c r="C496" s="90" t="s">
        <v>1496</v>
      </c>
      <c r="D496" s="119" t="s">
        <v>1497</v>
      </c>
      <c r="E496" s="92">
        <v>2011</v>
      </c>
      <c r="F496" s="92">
        <v>16</v>
      </c>
      <c r="G496" s="118" t="s">
        <v>473</v>
      </c>
      <c r="H496"/>
      <c r="I496" s="93"/>
      <c r="J496" s="54">
        <f>K496+K496*0.1</f>
        <v>422.4</v>
      </c>
      <c r="K496" s="55">
        <f>L496-L496*$J$2%</f>
        <v>384</v>
      </c>
      <c r="L496" s="94">
        <v>384</v>
      </c>
      <c r="M496" s="93"/>
      <c r="N496"/>
      <c r="Q496" s="95" t="s">
        <v>28</v>
      </c>
    </row>
    <row r="497" spans="1:17" s="14" customFormat="1" ht="15.75" customHeight="1">
      <c r="A497" s="76"/>
      <c r="B497" s="77" t="s">
        <v>1498</v>
      </c>
      <c r="C497" s="90" t="s">
        <v>1499</v>
      </c>
      <c r="D497" s="119" t="s">
        <v>1500</v>
      </c>
      <c r="E497" s="92">
        <v>2013</v>
      </c>
      <c r="F497" s="92">
        <v>24</v>
      </c>
      <c r="G497" s="118" t="s">
        <v>1501</v>
      </c>
      <c r="H497"/>
      <c r="I497" s="117"/>
      <c r="J497" s="54">
        <f>K497+K497*0.1</f>
        <v>765.6</v>
      </c>
      <c r="K497" s="55">
        <f>L497-L497*$J$2%</f>
        <v>696</v>
      </c>
      <c r="L497" s="94">
        <v>696</v>
      </c>
      <c r="M497" s="93"/>
      <c r="N497"/>
      <c r="Q497" s="95" t="s">
        <v>28</v>
      </c>
    </row>
    <row r="498" spans="1:17" s="152" customFormat="1" ht="39.75" customHeight="1">
      <c r="A498" s="10"/>
      <c r="B498" s="190" t="s">
        <v>1502</v>
      </c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/>
      <c r="Q498" s="231"/>
    </row>
    <row r="499" spans="1:17" s="14" customFormat="1" ht="16.5" customHeight="1">
      <c r="A499" s="10"/>
      <c r="B499" s="137" t="s">
        <v>1503</v>
      </c>
      <c r="C499" s="90" t="s">
        <v>1504</v>
      </c>
      <c r="D499" s="119" t="s">
        <v>1505</v>
      </c>
      <c r="E499" s="107">
        <v>2010</v>
      </c>
      <c r="F499" s="92">
        <v>20</v>
      </c>
      <c r="G499" s="140" t="s">
        <v>1506</v>
      </c>
      <c r="H499"/>
      <c r="I499" s="239"/>
      <c r="J499" s="54">
        <f>K499+K499*0.1</f>
        <v>506</v>
      </c>
      <c r="K499" s="55">
        <f>L499-L499*$J$2%</f>
        <v>460</v>
      </c>
      <c r="L499" s="150">
        <v>460</v>
      </c>
      <c r="M499" s="239"/>
      <c r="N499"/>
      <c r="Q499" s="194" t="s">
        <v>28</v>
      </c>
    </row>
    <row r="500" spans="1:17" s="14" customFormat="1" ht="15.75" customHeight="1">
      <c r="A500" s="76"/>
      <c r="B500" s="137" t="s">
        <v>1507</v>
      </c>
      <c r="C500" s="90" t="s">
        <v>1504</v>
      </c>
      <c r="D500" s="119" t="s">
        <v>1508</v>
      </c>
      <c r="E500" s="107">
        <v>2007</v>
      </c>
      <c r="F500" s="107">
        <v>18</v>
      </c>
      <c r="G500" s="140" t="s">
        <v>231</v>
      </c>
      <c r="H500"/>
      <c r="I500" s="239"/>
      <c r="J500" s="54">
        <f>K500+K500*0.1</f>
        <v>693</v>
      </c>
      <c r="K500" s="55">
        <f>L500-L500*$J$2%</f>
        <v>630</v>
      </c>
      <c r="L500" s="94">
        <v>630</v>
      </c>
      <c r="M500" s="239"/>
      <c r="N500"/>
      <c r="Q500" s="194" t="s">
        <v>28</v>
      </c>
    </row>
    <row r="501" spans="1:17" s="14" customFormat="1" ht="15.75" customHeight="1">
      <c r="A501" s="10"/>
      <c r="B501" s="137" t="s">
        <v>745</v>
      </c>
      <c r="C501" s="90" t="s">
        <v>746</v>
      </c>
      <c r="D501" s="119" t="s">
        <v>747</v>
      </c>
      <c r="E501" s="92">
        <v>2010</v>
      </c>
      <c r="F501" s="92">
        <v>8</v>
      </c>
      <c r="G501" s="118" t="s">
        <v>748</v>
      </c>
      <c r="H501"/>
      <c r="I501" s="92"/>
      <c r="J501" s="54">
        <f>K501+K501*0.1</f>
        <v>686.4</v>
      </c>
      <c r="K501" s="55">
        <f>L501-L501*$J$2%</f>
        <v>624</v>
      </c>
      <c r="L501" s="94">
        <v>624</v>
      </c>
      <c r="M501" s="93"/>
      <c r="N501"/>
      <c r="Q501" s="95" t="s">
        <v>28</v>
      </c>
    </row>
    <row r="502" spans="1:17" s="14" customFormat="1" ht="16.5" customHeight="1">
      <c r="A502" s="10"/>
      <c r="B502" s="169" t="s">
        <v>1509</v>
      </c>
      <c r="C502" s="139" t="s">
        <v>1510</v>
      </c>
      <c r="D502" s="91" t="s">
        <v>1511</v>
      </c>
      <c r="E502" s="185">
        <v>2016</v>
      </c>
      <c r="F502" s="218"/>
      <c r="G502" s="120" t="s">
        <v>1512</v>
      </c>
      <c r="H502" s="218"/>
      <c r="I502" s="218"/>
      <c r="J502" s="54">
        <f>K502+K502*0.1</f>
        <v>605</v>
      </c>
      <c r="K502" s="55">
        <f>L502-L502*$J$2%</f>
        <v>550</v>
      </c>
      <c r="L502" s="186">
        <v>550</v>
      </c>
      <c r="M502" s="218"/>
      <c r="N502" s="57"/>
      <c r="O502" s="58">
        <v>42705</v>
      </c>
      <c r="Q502" s="188" t="s">
        <v>1513</v>
      </c>
    </row>
    <row r="503" spans="1:17" s="14" customFormat="1" ht="16.5" customHeight="1">
      <c r="A503" s="10"/>
      <c r="B503" s="169" t="s">
        <v>1514</v>
      </c>
      <c r="C503" s="139" t="s">
        <v>1515</v>
      </c>
      <c r="D503" s="169" t="s">
        <v>1516</v>
      </c>
      <c r="E503" s="185">
        <v>2017</v>
      </c>
      <c r="F503" s="218"/>
      <c r="G503" s="81" t="s">
        <v>66</v>
      </c>
      <c r="H503" s="218"/>
      <c r="I503" s="218"/>
      <c r="J503" s="54">
        <f>K503+K503*0.1</f>
        <v>198</v>
      </c>
      <c r="K503" s="55">
        <f>L503-L503*$J$2%</f>
        <v>180</v>
      </c>
      <c r="L503" s="186">
        <v>180</v>
      </c>
      <c r="M503" s="93"/>
      <c r="N503" s="57"/>
      <c r="O503" s="58">
        <v>42776</v>
      </c>
      <c r="Q503" s="188" t="s">
        <v>28</v>
      </c>
    </row>
    <row r="504" spans="1:17" s="152" customFormat="1" ht="24.75" customHeight="1">
      <c r="A504" s="10"/>
      <c r="B504" s="77" t="s">
        <v>1517</v>
      </c>
      <c r="C504" s="90" t="s">
        <v>1518</v>
      </c>
      <c r="D504" s="119" t="s">
        <v>1519</v>
      </c>
      <c r="E504" s="92">
        <v>2012</v>
      </c>
      <c r="F504" s="92">
        <v>12</v>
      </c>
      <c r="G504" s="118" t="s">
        <v>347</v>
      </c>
      <c r="H504"/>
      <c r="I504" s="148"/>
      <c r="J504" s="54">
        <f>K504+K504*0.1</f>
        <v>660</v>
      </c>
      <c r="K504" s="55">
        <f>L504-L504*$J$2%</f>
        <v>600</v>
      </c>
      <c r="L504" s="94">
        <v>600</v>
      </c>
      <c r="M504" s="93"/>
      <c r="N504"/>
      <c r="O504" s="14"/>
      <c r="P504" s="14"/>
      <c r="Q504" s="95" t="s">
        <v>28</v>
      </c>
    </row>
    <row r="505" spans="1:17" s="14" customFormat="1" ht="16.5" customHeight="1">
      <c r="A505" s="10"/>
      <c r="B505" s="137" t="s">
        <v>1520</v>
      </c>
      <c r="C505" s="90" t="s">
        <v>1521</v>
      </c>
      <c r="D505" s="119" t="s">
        <v>1522</v>
      </c>
      <c r="E505" s="92">
        <v>2012</v>
      </c>
      <c r="F505" s="92">
        <v>16</v>
      </c>
      <c r="G505" s="118" t="s">
        <v>178</v>
      </c>
      <c r="H505"/>
      <c r="I505" s="148"/>
      <c r="J505" s="54">
        <f>K505+K505*0.1</f>
        <v>495</v>
      </c>
      <c r="K505" s="55">
        <f>L505-L505*$J$2%</f>
        <v>450</v>
      </c>
      <c r="L505" s="94">
        <v>450</v>
      </c>
      <c r="M505" s="93"/>
      <c r="N505"/>
      <c r="O505" s="152"/>
      <c r="P505" s="152"/>
      <c r="Q505" s="113" t="s">
        <v>308</v>
      </c>
    </row>
    <row r="506" spans="1:17" s="14" customFormat="1" ht="15.75" customHeight="1">
      <c r="A506" s="10"/>
      <c r="B506" s="137" t="s">
        <v>1523</v>
      </c>
      <c r="C506" s="90" t="s">
        <v>1524</v>
      </c>
      <c r="D506" s="119" t="s">
        <v>1525</v>
      </c>
      <c r="E506" s="107">
        <v>2009</v>
      </c>
      <c r="F506" s="92">
        <v>14</v>
      </c>
      <c r="G506" s="140" t="s">
        <v>453</v>
      </c>
      <c r="H506"/>
      <c r="I506" s="141"/>
      <c r="J506" s="54">
        <f>K506+K506*0.1</f>
        <v>435.6</v>
      </c>
      <c r="K506" s="55">
        <f>L506-L506*$J$2%</f>
        <v>396</v>
      </c>
      <c r="L506" s="94">
        <v>396</v>
      </c>
      <c r="M506" s="93"/>
      <c r="N506"/>
      <c r="Q506" s="95" t="s">
        <v>28</v>
      </c>
    </row>
    <row r="507" spans="1:17" s="14" customFormat="1" ht="15.75" customHeight="1">
      <c r="A507" s="74"/>
      <c r="B507" s="110" t="s">
        <v>1526</v>
      </c>
      <c r="C507" s="90" t="s">
        <v>1527</v>
      </c>
      <c r="D507" s="119" t="s">
        <v>1528</v>
      </c>
      <c r="E507" s="240">
        <v>2003</v>
      </c>
      <c r="F507" s="92">
        <v>12</v>
      </c>
      <c r="G507" s="140" t="s">
        <v>440</v>
      </c>
      <c r="H507"/>
      <c r="I507" s="158"/>
      <c r="J507" s="54">
        <f>K507+K507*0.1</f>
        <v>365.2</v>
      </c>
      <c r="K507" s="55">
        <f>L507-L507*$J$2%</f>
        <v>332</v>
      </c>
      <c r="L507" s="234">
        <v>332</v>
      </c>
      <c r="M507" s="142"/>
      <c r="N507"/>
      <c r="Q507" s="95" t="s">
        <v>28</v>
      </c>
    </row>
    <row r="508" spans="1:17" s="14" customFormat="1" ht="15.75" customHeight="1">
      <c r="A508" s="10"/>
      <c r="B508" s="145" t="s">
        <v>1529</v>
      </c>
      <c r="C508" s="134" t="s">
        <v>1530</v>
      </c>
      <c r="D508" s="135" t="s">
        <v>1531</v>
      </c>
      <c r="E508" s="136">
        <v>2008</v>
      </c>
      <c r="F508" s="107">
        <v>14</v>
      </c>
      <c r="G508" s="81" t="s">
        <v>123</v>
      </c>
      <c r="H508"/>
      <c r="I508" s="93"/>
      <c r="J508" s="54">
        <f>K508+K508*0.1</f>
        <v>290.4</v>
      </c>
      <c r="K508" s="55">
        <f>L508-L508*$J$2%</f>
        <v>264</v>
      </c>
      <c r="L508" s="94">
        <v>264</v>
      </c>
      <c r="M508" s="93"/>
      <c r="N508"/>
      <c r="Q508" s="113" t="s">
        <v>28</v>
      </c>
    </row>
    <row r="509" spans="1:17" s="14" customFormat="1" ht="15.75" customHeight="1">
      <c r="A509"/>
      <c r="B509" s="77" t="s">
        <v>1532</v>
      </c>
      <c r="C509" s="90" t="s">
        <v>1533</v>
      </c>
      <c r="D509" s="119" t="s">
        <v>1534</v>
      </c>
      <c r="E509" s="92">
        <v>2013</v>
      </c>
      <c r="F509" s="92">
        <v>14</v>
      </c>
      <c r="G509" s="118" t="s">
        <v>336</v>
      </c>
      <c r="H509"/>
      <c r="I509" s="148"/>
      <c r="J509" s="54">
        <f>K509+K509*0.1</f>
        <v>495</v>
      </c>
      <c r="K509" s="55">
        <f>L509-L509*$J$2%</f>
        <v>450</v>
      </c>
      <c r="L509" s="94">
        <v>450</v>
      </c>
      <c r="M509" s="93"/>
      <c r="N509"/>
      <c r="Q509" s="95" t="s">
        <v>28</v>
      </c>
    </row>
    <row r="510" spans="1:17" s="14" customFormat="1" ht="15.75" customHeight="1">
      <c r="A510" s="76"/>
      <c r="B510" s="110" t="s">
        <v>1535</v>
      </c>
      <c r="C510" s="139" t="s">
        <v>1536</v>
      </c>
      <c r="D510" s="241" t="s">
        <v>1537</v>
      </c>
      <c r="E510" s="92">
        <v>2008</v>
      </c>
      <c r="F510" s="93">
        <v>16</v>
      </c>
      <c r="G510" s="118" t="s">
        <v>263</v>
      </c>
      <c r="H510"/>
      <c r="I510" s="92"/>
      <c r="J510" s="54">
        <f>K510+K510*0.1</f>
        <v>250.8</v>
      </c>
      <c r="K510" s="55">
        <f>L510-L510*$J$2%</f>
        <v>228</v>
      </c>
      <c r="L510" s="94">
        <v>228</v>
      </c>
      <c r="M510" s="93"/>
      <c r="N510"/>
      <c r="Q510" s="113" t="s">
        <v>28</v>
      </c>
    </row>
    <row r="511" spans="1:17" s="152" customFormat="1" ht="15.75" customHeight="1">
      <c r="A511" s="10"/>
      <c r="B511" s="155" t="s">
        <v>1538</v>
      </c>
      <c r="C511" s="90" t="s">
        <v>1539</v>
      </c>
      <c r="D511" s="119" t="s">
        <v>1540</v>
      </c>
      <c r="E511" s="92">
        <v>2008</v>
      </c>
      <c r="F511" s="92">
        <v>12</v>
      </c>
      <c r="G511" s="118" t="s">
        <v>79</v>
      </c>
      <c r="H511"/>
      <c r="I511" s="92"/>
      <c r="J511" s="54">
        <f>K511+K511*0.1</f>
        <v>264</v>
      </c>
      <c r="K511" s="55">
        <f>L511-L511*$J$2%</f>
        <v>240</v>
      </c>
      <c r="L511" s="94">
        <v>240</v>
      </c>
      <c r="M511" s="93"/>
      <c r="N511"/>
      <c r="O511" s="14"/>
      <c r="P511" s="14"/>
      <c r="Q511" s="113" t="s">
        <v>28</v>
      </c>
    </row>
    <row r="512" spans="1:17" s="14" customFormat="1" ht="15.75" customHeight="1">
      <c r="A512" s="10"/>
      <c r="B512" s="145" t="s">
        <v>1541</v>
      </c>
      <c r="C512" s="134" t="s">
        <v>1542</v>
      </c>
      <c r="D512" s="135" t="s">
        <v>1543</v>
      </c>
      <c r="E512" s="136">
        <v>2003</v>
      </c>
      <c r="F512" s="107">
        <v>8</v>
      </c>
      <c r="G512" s="81" t="s">
        <v>54</v>
      </c>
      <c r="H512"/>
      <c r="I512" s="93"/>
      <c r="J512" s="54">
        <f>K512+K512*0.1</f>
        <v>528</v>
      </c>
      <c r="K512" s="55">
        <f>L512-L512*$J$2%</f>
        <v>480</v>
      </c>
      <c r="L512" s="94">
        <v>480</v>
      </c>
      <c r="M512" s="93"/>
      <c r="N512"/>
      <c r="Q512" s="113" t="s">
        <v>28</v>
      </c>
    </row>
    <row r="513" spans="1:17" s="14" customFormat="1" ht="15.75" customHeight="1">
      <c r="A513" s="10"/>
      <c r="B513" s="139" t="s">
        <v>1544</v>
      </c>
      <c r="C513" s="139" t="s">
        <v>1545</v>
      </c>
      <c r="D513" s="242" t="s">
        <v>1546</v>
      </c>
      <c r="E513" s="185">
        <v>2016</v>
      </c>
      <c r="F513" s="185">
        <v>10</v>
      </c>
      <c r="G513" s="81" t="s">
        <v>492</v>
      </c>
      <c r="H513" s="218"/>
      <c r="I513" s="218"/>
      <c r="J513" s="54">
        <f>K513+K513*0.1</f>
        <v>924</v>
      </c>
      <c r="K513" s="55">
        <f>L513-L513*$J$2%</f>
        <v>840</v>
      </c>
      <c r="L513" s="186">
        <v>840</v>
      </c>
      <c r="M513" s="93"/>
      <c r="N513" s="57"/>
      <c r="O513" s="58">
        <v>42965</v>
      </c>
      <c r="Q513" s="119" t="s">
        <v>1547</v>
      </c>
    </row>
    <row r="514" spans="1:17" s="14" customFormat="1" ht="15.75" customHeight="1">
      <c r="A514" s="76"/>
      <c r="B514" s="137" t="s">
        <v>1548</v>
      </c>
      <c r="C514" s="90" t="s">
        <v>1549</v>
      </c>
      <c r="D514" s="119" t="s">
        <v>1550</v>
      </c>
      <c r="E514" s="92">
        <v>2009</v>
      </c>
      <c r="F514" s="92">
        <v>16</v>
      </c>
      <c r="G514" s="118" t="s">
        <v>473</v>
      </c>
      <c r="H514"/>
      <c r="I514" s="93"/>
      <c r="J514" s="54">
        <f>K514+K514*0.1</f>
        <v>369.6</v>
      </c>
      <c r="K514" s="55">
        <f>L514-L514*$J$2%</f>
        <v>336</v>
      </c>
      <c r="L514" s="94">
        <v>336</v>
      </c>
      <c r="M514" s="93"/>
      <c r="N514"/>
      <c r="Q514" s="95" t="s">
        <v>28</v>
      </c>
    </row>
    <row r="515" spans="1:17" s="14" customFormat="1" ht="15.75" customHeight="1">
      <c r="A515" s="76"/>
      <c r="B515" s="137" t="s">
        <v>22</v>
      </c>
      <c r="C515" s="90" t="s">
        <v>23</v>
      </c>
      <c r="D515" s="119" t="s">
        <v>24</v>
      </c>
      <c r="E515" s="92">
        <v>2018</v>
      </c>
      <c r="F515" s="92">
        <v>6</v>
      </c>
      <c r="G515" s="118" t="s">
        <v>748</v>
      </c>
      <c r="H515"/>
      <c r="I515" s="93"/>
      <c r="J515" s="54">
        <f>K515+K515*0.1</f>
        <v>990</v>
      </c>
      <c r="K515" s="55">
        <f>L515-L515*$J$2%</f>
        <v>900</v>
      </c>
      <c r="L515" s="94">
        <v>900</v>
      </c>
      <c r="M515" s="93"/>
      <c r="N515"/>
      <c r="O515" s="58">
        <v>43269</v>
      </c>
      <c r="Q515" s="95" t="s">
        <v>28</v>
      </c>
    </row>
    <row r="516" spans="1:17" s="14" customFormat="1" ht="15.75" customHeight="1">
      <c r="A516" s="10"/>
      <c r="B516" s="137" t="s">
        <v>1551</v>
      </c>
      <c r="C516" s="90" t="s">
        <v>23</v>
      </c>
      <c r="D516" s="119" t="s">
        <v>1552</v>
      </c>
      <c r="E516" s="107">
        <v>2010</v>
      </c>
      <c r="F516" s="107">
        <v>10</v>
      </c>
      <c r="G516" s="140" t="s">
        <v>38</v>
      </c>
      <c r="H516"/>
      <c r="I516" s="107"/>
      <c r="J516" s="54">
        <f>K516+K516*0.1</f>
        <v>501.6</v>
      </c>
      <c r="K516" s="55">
        <f>L516-L516*$J$2%</f>
        <v>456</v>
      </c>
      <c r="L516" s="94">
        <v>456</v>
      </c>
      <c r="M516" s="93"/>
      <c r="N516"/>
      <c r="Q516" s="194" t="s">
        <v>28</v>
      </c>
    </row>
    <row r="517" spans="1:17" s="14" customFormat="1" ht="15.75" customHeight="1">
      <c r="A517" s="10"/>
      <c r="B517" s="155" t="s">
        <v>1553</v>
      </c>
      <c r="C517" s="90" t="s">
        <v>1554</v>
      </c>
      <c r="D517" s="119" t="s">
        <v>1555</v>
      </c>
      <c r="E517" s="92">
        <v>2005</v>
      </c>
      <c r="F517" s="92">
        <v>4</v>
      </c>
      <c r="G517" s="118" t="s">
        <v>1556</v>
      </c>
      <c r="H517"/>
      <c r="I517" s="92"/>
      <c r="J517" s="147">
        <f>K517+K517*0.1</f>
        <v>1320</v>
      </c>
      <c r="K517" s="55">
        <f>L517-L517*$J$2%</f>
        <v>1200</v>
      </c>
      <c r="L517" s="94">
        <v>1200</v>
      </c>
      <c r="M517" s="93"/>
      <c r="N517"/>
      <c r="Q517" s="113" t="s">
        <v>28</v>
      </c>
    </row>
    <row r="518" spans="2:17" s="14" customFormat="1" ht="15.75" customHeight="1">
      <c r="B518" s="110" t="s">
        <v>1557</v>
      </c>
      <c r="C518" s="90" t="s">
        <v>1558</v>
      </c>
      <c r="D518" s="119" t="s">
        <v>1559</v>
      </c>
      <c r="E518" s="240">
        <v>2006</v>
      </c>
      <c r="F518" s="92">
        <v>20</v>
      </c>
      <c r="G518" s="118" t="s">
        <v>91</v>
      </c>
      <c r="H518"/>
      <c r="I518" s="92"/>
      <c r="J518" s="54">
        <f>K518+K518*0.1</f>
        <v>255.2</v>
      </c>
      <c r="K518" s="55">
        <f>L518-L518*$J$2%</f>
        <v>232</v>
      </c>
      <c r="L518" s="234">
        <v>232</v>
      </c>
      <c r="M518" s="142"/>
      <c r="N518"/>
      <c r="Q518" s="113" t="s">
        <v>28</v>
      </c>
    </row>
    <row r="519" spans="1:17" s="14" customFormat="1" ht="30" customHeight="1">
      <c r="A519"/>
      <c r="B519" s="137" t="s">
        <v>1111</v>
      </c>
      <c r="C519" s="137" t="s">
        <v>1112</v>
      </c>
      <c r="D519" s="137" t="s">
        <v>1113</v>
      </c>
      <c r="E519" s="107">
        <v>2007</v>
      </c>
      <c r="F519" s="92">
        <v>6</v>
      </c>
      <c r="G519" s="137" t="s">
        <v>702</v>
      </c>
      <c r="H519"/>
      <c r="I519" s="137"/>
      <c r="J519" s="54">
        <f>K519+K519*0.1</f>
        <v>660</v>
      </c>
      <c r="K519" s="223">
        <f>L519-L519*$J$2%</f>
        <v>600</v>
      </c>
      <c r="L519" s="223">
        <v>600</v>
      </c>
      <c r="M519" s="137"/>
      <c r="N519"/>
      <c r="Q519" s="137" t="s">
        <v>28</v>
      </c>
    </row>
    <row r="520" spans="2:17" s="14" customFormat="1" ht="15.75" customHeight="1">
      <c r="B520" s="137" t="s">
        <v>1560</v>
      </c>
      <c r="C520" s="90" t="s">
        <v>1561</v>
      </c>
      <c r="D520" s="119" t="s">
        <v>1562</v>
      </c>
      <c r="E520" s="92">
        <v>2009</v>
      </c>
      <c r="F520" s="92">
        <v>10</v>
      </c>
      <c r="G520" s="118" t="s">
        <v>112</v>
      </c>
      <c r="H520"/>
      <c r="I520" s="93"/>
      <c r="J520" s="54">
        <f>K520+K520*0.1</f>
        <v>633.6</v>
      </c>
      <c r="K520" s="55">
        <f>L520-L520*$J$2%</f>
        <v>576</v>
      </c>
      <c r="L520" s="94">
        <v>576</v>
      </c>
      <c r="M520" s="93"/>
      <c r="N520"/>
      <c r="Q520" s="95" t="s">
        <v>28</v>
      </c>
    </row>
    <row r="521" spans="1:17" s="14" customFormat="1" ht="15.75" customHeight="1">
      <c r="A521" s="76"/>
      <c r="B521" s="110" t="s">
        <v>1563</v>
      </c>
      <c r="C521" s="111" t="s">
        <v>1564</v>
      </c>
      <c r="D521" s="112" t="s">
        <v>1565</v>
      </c>
      <c r="E521" s="107">
        <v>2003</v>
      </c>
      <c r="F521" s="107">
        <v>60</v>
      </c>
      <c r="G521" s="81" t="s">
        <v>1566</v>
      </c>
      <c r="H521"/>
      <c r="I521" s="93"/>
      <c r="J521" s="54">
        <f>K521+K521*0.1</f>
        <v>171.6</v>
      </c>
      <c r="K521" s="55">
        <f>L521-L521*$J$2%</f>
        <v>156</v>
      </c>
      <c r="L521" s="94">
        <v>156</v>
      </c>
      <c r="M521" s="93"/>
      <c r="N521"/>
      <c r="Q521" s="113" t="s">
        <v>28</v>
      </c>
    </row>
    <row r="522" spans="1:17" s="14" customFormat="1" ht="19.5" customHeight="1">
      <c r="A522" s="10"/>
      <c r="B522" s="110" t="s">
        <v>1567</v>
      </c>
      <c r="C522" s="111" t="s">
        <v>1568</v>
      </c>
      <c r="D522" s="112" t="s">
        <v>1569</v>
      </c>
      <c r="E522" s="107">
        <v>2002</v>
      </c>
      <c r="F522" s="107">
        <v>8</v>
      </c>
      <c r="G522" s="81" t="s">
        <v>292</v>
      </c>
      <c r="H522"/>
      <c r="I522" s="93"/>
      <c r="J522" s="54">
        <f>K522+K522*0.1</f>
        <v>484</v>
      </c>
      <c r="K522" s="55">
        <f>L522-L522*$J$2%</f>
        <v>440</v>
      </c>
      <c r="L522" s="94">
        <v>440</v>
      </c>
      <c r="M522" s="93"/>
      <c r="N522"/>
      <c r="Q522" s="113" t="s">
        <v>28</v>
      </c>
    </row>
    <row r="523" spans="1:17" s="14" customFormat="1" ht="15.75" customHeight="1">
      <c r="A523" s="76"/>
      <c r="B523" s="110" t="s">
        <v>1570</v>
      </c>
      <c r="C523" s="111" t="s">
        <v>1571</v>
      </c>
      <c r="D523" s="112" t="s">
        <v>1572</v>
      </c>
      <c r="E523" s="107">
        <v>2008</v>
      </c>
      <c r="F523" s="107">
        <v>24</v>
      </c>
      <c r="G523" s="81" t="s">
        <v>1573</v>
      </c>
      <c r="H523"/>
      <c r="I523" s="93"/>
      <c r="J523" s="54">
        <f>K523+K523*0.1</f>
        <v>246.4</v>
      </c>
      <c r="K523" s="55">
        <f>L523-L523*$J$2%</f>
        <v>224</v>
      </c>
      <c r="L523" s="94">
        <v>224</v>
      </c>
      <c r="M523" s="93"/>
      <c r="N523"/>
      <c r="Q523" s="113" t="s">
        <v>193</v>
      </c>
    </row>
    <row r="524" spans="1:17" s="14" customFormat="1" ht="15.75" customHeight="1">
      <c r="A524" s="76"/>
      <c r="B524" s="137" t="s">
        <v>1574</v>
      </c>
      <c r="C524" s="90" t="s">
        <v>1575</v>
      </c>
      <c r="D524" s="119" t="s">
        <v>1576</v>
      </c>
      <c r="E524" s="107">
        <v>2010</v>
      </c>
      <c r="F524" s="107">
        <v>16</v>
      </c>
      <c r="G524" s="140" t="s">
        <v>87</v>
      </c>
      <c r="H524"/>
      <c r="I524" s="107"/>
      <c r="J524" s="54">
        <f>K524+K524*0.1</f>
        <v>475.2</v>
      </c>
      <c r="K524" s="55">
        <f>L524-L524*$J$2%</f>
        <v>432</v>
      </c>
      <c r="L524" s="94">
        <v>432</v>
      </c>
      <c r="M524" s="93"/>
      <c r="N524"/>
      <c r="Q524" s="194" t="s">
        <v>28</v>
      </c>
    </row>
    <row r="525" spans="1:17" s="14" customFormat="1" ht="15.75" customHeight="1">
      <c r="A525" s="76"/>
      <c r="B525" s="137" t="s">
        <v>1577</v>
      </c>
      <c r="C525" s="111" t="s">
        <v>1578</v>
      </c>
      <c r="D525" s="112" t="s">
        <v>1579</v>
      </c>
      <c r="E525" s="107">
        <v>2007</v>
      </c>
      <c r="F525" s="107">
        <v>14</v>
      </c>
      <c r="G525" s="140" t="s">
        <v>152</v>
      </c>
      <c r="H525"/>
      <c r="I525" s="93"/>
      <c r="J525" s="54">
        <f>K525+K525*0.1</f>
        <v>319</v>
      </c>
      <c r="K525" s="55">
        <f>L525-L525*$J$2%</f>
        <v>290</v>
      </c>
      <c r="L525" s="94">
        <v>290</v>
      </c>
      <c r="M525" s="93"/>
      <c r="N525"/>
      <c r="Q525" s="194" t="s">
        <v>28</v>
      </c>
    </row>
    <row r="526" spans="2:17" s="14" customFormat="1" ht="19.5" customHeight="1">
      <c r="B526" s="77" t="s">
        <v>1580</v>
      </c>
      <c r="C526" s="90" t="s">
        <v>1581</v>
      </c>
      <c r="D526" s="119" t="s">
        <v>1582</v>
      </c>
      <c r="E526" s="92">
        <v>2013</v>
      </c>
      <c r="F526" s="92">
        <v>8</v>
      </c>
      <c r="G526" s="118" t="s">
        <v>986</v>
      </c>
      <c r="H526"/>
      <c r="I526" s="148"/>
      <c r="J526" s="54">
        <f>K526+K526*0.1</f>
        <v>792</v>
      </c>
      <c r="K526" s="55">
        <f>L526-L526*$J$2%</f>
        <v>720</v>
      </c>
      <c r="L526" s="94">
        <v>720</v>
      </c>
      <c r="M526" s="93"/>
      <c r="N526"/>
      <c r="Q526" s="95" t="s">
        <v>28</v>
      </c>
    </row>
    <row r="527" spans="1:17" s="14" customFormat="1" ht="15.75" customHeight="1">
      <c r="A527" s="76"/>
      <c r="B527" s="77" t="s">
        <v>1583</v>
      </c>
      <c r="C527" s="90" t="s">
        <v>1584</v>
      </c>
      <c r="D527" s="119" t="s">
        <v>1585</v>
      </c>
      <c r="E527" s="92">
        <v>2011</v>
      </c>
      <c r="F527" s="92">
        <v>8</v>
      </c>
      <c r="G527" s="118" t="s">
        <v>1586</v>
      </c>
      <c r="H527"/>
      <c r="I527" s="148"/>
      <c r="J527" s="54">
        <f>K527+K527*0.1</f>
        <v>583</v>
      </c>
      <c r="K527" s="55">
        <f>L527-L527*$J$2%</f>
        <v>530</v>
      </c>
      <c r="L527" s="94">
        <v>530</v>
      </c>
      <c r="M527" s="93"/>
      <c r="N527"/>
      <c r="Q527" s="95" t="s">
        <v>28</v>
      </c>
    </row>
    <row r="528" spans="1:17" s="14" customFormat="1" ht="15.75" customHeight="1">
      <c r="A528" s="10"/>
      <c r="B528" s="137" t="s">
        <v>1587</v>
      </c>
      <c r="C528" s="90" t="s">
        <v>1588</v>
      </c>
      <c r="D528" s="119" t="s">
        <v>1589</v>
      </c>
      <c r="E528" s="107">
        <v>2011</v>
      </c>
      <c r="F528" s="107">
        <v>30</v>
      </c>
      <c r="G528" s="140" t="s">
        <v>460</v>
      </c>
      <c r="H528"/>
      <c r="I528" s="107"/>
      <c r="J528" s="54">
        <f>K528+K528*0.1</f>
        <v>275</v>
      </c>
      <c r="K528" s="55">
        <f>L528-L528*$J$2%</f>
        <v>250</v>
      </c>
      <c r="L528" s="94">
        <v>250</v>
      </c>
      <c r="M528" s="93"/>
      <c r="N528"/>
      <c r="Q528" s="194" t="s">
        <v>28</v>
      </c>
    </row>
    <row r="529" spans="1:17" s="14" customFormat="1" ht="15.75" customHeight="1">
      <c r="A529" s="10"/>
      <c r="B529" s="77" t="s">
        <v>1590</v>
      </c>
      <c r="C529" s="90" t="s">
        <v>1591</v>
      </c>
      <c r="D529" s="119" t="s">
        <v>1592</v>
      </c>
      <c r="E529" s="92">
        <v>2015</v>
      </c>
      <c r="F529" s="92">
        <v>8</v>
      </c>
      <c r="G529" s="118" t="s">
        <v>239</v>
      </c>
      <c r="H529"/>
      <c r="I529" s="93"/>
      <c r="J529" s="54">
        <f>K529+K529*0.1</f>
        <v>752.4</v>
      </c>
      <c r="K529" s="55">
        <f>L529-L529*$J$2%</f>
        <v>684</v>
      </c>
      <c r="L529" s="94">
        <v>684</v>
      </c>
      <c r="M529" s="93"/>
      <c r="N529"/>
      <c r="Q529" s="95" t="s">
        <v>28</v>
      </c>
    </row>
    <row r="530" spans="2:17" s="14" customFormat="1" ht="15.75" customHeight="1">
      <c r="B530" s="137" t="s">
        <v>1593</v>
      </c>
      <c r="C530" s="90" t="s">
        <v>1594</v>
      </c>
      <c r="D530" s="119" t="s">
        <v>1595</v>
      </c>
      <c r="E530" s="107">
        <v>2017</v>
      </c>
      <c r="F530" s="92">
        <v>16</v>
      </c>
      <c r="G530" s="140" t="s">
        <v>618</v>
      </c>
      <c r="H530"/>
      <c r="I530" s="141"/>
      <c r="J530" s="54">
        <f>K530+K530*0.1</f>
        <v>495</v>
      </c>
      <c r="K530" s="55">
        <f>L530-L530*$J$2%</f>
        <v>450</v>
      </c>
      <c r="L530" s="94">
        <v>450</v>
      </c>
      <c r="M530" s="93"/>
      <c r="N530"/>
      <c r="O530" s="58">
        <v>42843</v>
      </c>
      <c r="Q530" s="95" t="s">
        <v>28</v>
      </c>
    </row>
    <row r="531" spans="1:17" s="14" customFormat="1" ht="16.5" customHeight="1">
      <c r="A531" s="10"/>
      <c r="B531" s="137" t="s">
        <v>1596</v>
      </c>
      <c r="C531" s="90" t="s">
        <v>1597</v>
      </c>
      <c r="D531" s="119" t="s">
        <v>1598</v>
      </c>
      <c r="E531" s="107">
        <v>2016</v>
      </c>
      <c r="F531" s="92">
        <v>8</v>
      </c>
      <c r="G531" s="140" t="s">
        <v>986</v>
      </c>
      <c r="H531"/>
      <c r="I531" s="141"/>
      <c r="J531" s="54">
        <f>K531+K531*0.1</f>
        <v>616</v>
      </c>
      <c r="K531" s="55">
        <f>L531-L531*$J$2%</f>
        <v>560</v>
      </c>
      <c r="L531" s="94">
        <v>560</v>
      </c>
      <c r="M531" s="93"/>
      <c r="N531"/>
      <c r="Q531" s="95" t="s">
        <v>28</v>
      </c>
    </row>
    <row r="532" spans="1:17" s="14" customFormat="1" ht="16.5" customHeight="1">
      <c r="A532" s="10"/>
      <c r="B532" s="137" t="s">
        <v>1599</v>
      </c>
      <c r="C532" s="90" t="s">
        <v>1600</v>
      </c>
      <c r="D532" s="119" t="s">
        <v>1601</v>
      </c>
      <c r="E532" s="107">
        <v>2011</v>
      </c>
      <c r="F532" s="107">
        <v>22</v>
      </c>
      <c r="G532" s="140" t="s">
        <v>734</v>
      </c>
      <c r="H532"/>
      <c r="I532" s="93"/>
      <c r="J532" s="54">
        <f>K532+K532*0.1</f>
        <v>209</v>
      </c>
      <c r="K532" s="55">
        <f>L532-L532*$J$2%</f>
        <v>190</v>
      </c>
      <c r="L532" s="150">
        <v>190</v>
      </c>
      <c r="M532" s="93"/>
      <c r="N532"/>
      <c r="O532" s="142"/>
      <c r="P532" s="142"/>
      <c r="Q532" s="113" t="s">
        <v>193</v>
      </c>
    </row>
    <row r="533" spans="1:17" s="14" customFormat="1" ht="16.5" customHeight="1">
      <c r="A533" s="10"/>
      <c r="B533" s="110" t="s">
        <v>1602</v>
      </c>
      <c r="C533" s="146" t="s">
        <v>1603</v>
      </c>
      <c r="D533" s="91" t="s">
        <v>1604</v>
      </c>
      <c r="E533" s="92">
        <v>2004</v>
      </c>
      <c r="F533" s="92">
        <v>12</v>
      </c>
      <c r="G533" s="118" t="s">
        <v>473</v>
      </c>
      <c r="H533"/>
      <c r="I533" s="92"/>
      <c r="J533" s="54">
        <f>K533+K533*0.1</f>
        <v>409.2</v>
      </c>
      <c r="K533" s="55">
        <f>L533-L533*$J$2%</f>
        <v>372</v>
      </c>
      <c r="L533" s="94">
        <v>372</v>
      </c>
      <c r="M533" s="93"/>
      <c r="N533"/>
      <c r="Q533" s="113" t="s">
        <v>28</v>
      </c>
    </row>
    <row r="534" spans="1:17" s="14" customFormat="1" ht="15.75" customHeight="1">
      <c r="A534" s="142"/>
      <c r="B534" s="110" t="s">
        <v>1605</v>
      </c>
      <c r="C534" s="146" t="s">
        <v>1606</v>
      </c>
      <c r="D534" s="91" t="s">
        <v>1607</v>
      </c>
      <c r="E534" s="92">
        <v>2012</v>
      </c>
      <c r="F534" s="92">
        <v>5</v>
      </c>
      <c r="G534" s="118" t="s">
        <v>127</v>
      </c>
      <c r="H534"/>
      <c r="I534" s="92"/>
      <c r="J534" s="54">
        <f>K534+K534*0.1</f>
        <v>578.6</v>
      </c>
      <c r="K534" s="55">
        <f>L534-L534*$J$2%</f>
        <v>526</v>
      </c>
      <c r="L534" s="94">
        <v>526</v>
      </c>
      <c r="M534" s="93"/>
      <c r="N534"/>
      <c r="Q534" s="113" t="s">
        <v>28</v>
      </c>
    </row>
    <row r="535" spans="1:17" s="14" customFormat="1" ht="16.5" customHeight="1">
      <c r="A535" s="76"/>
      <c r="B535" s="77" t="s">
        <v>1608</v>
      </c>
      <c r="C535" s="90" t="s">
        <v>48</v>
      </c>
      <c r="D535" s="91" t="s">
        <v>1609</v>
      </c>
      <c r="E535" s="92">
        <v>2015</v>
      </c>
      <c r="F535" s="92"/>
      <c r="G535" s="118" t="s">
        <v>353</v>
      </c>
      <c r="H535"/>
      <c r="I535" s="93"/>
      <c r="J535" s="147">
        <f>K535+K535*0.1</f>
        <v>1265</v>
      </c>
      <c r="K535" s="55">
        <f>L535-L535*$J$2%</f>
        <v>1150</v>
      </c>
      <c r="L535" s="94">
        <v>1150</v>
      </c>
      <c r="M535" s="93"/>
      <c r="N535"/>
      <c r="Q535" s="95" t="s">
        <v>28</v>
      </c>
    </row>
    <row r="536" spans="1:17" s="14" customFormat="1" ht="18.75" customHeight="1">
      <c r="A536" s="76"/>
      <c r="B536" s="77" t="s">
        <v>1610</v>
      </c>
      <c r="C536" s="90" t="s">
        <v>48</v>
      </c>
      <c r="D536" s="91" t="s">
        <v>1611</v>
      </c>
      <c r="E536" s="92">
        <v>2015</v>
      </c>
      <c r="F536" s="92"/>
      <c r="G536" s="118" t="s">
        <v>1612</v>
      </c>
      <c r="H536"/>
      <c r="I536" s="93"/>
      <c r="J536" s="147">
        <f>K536+K536*0.1</f>
        <v>1155</v>
      </c>
      <c r="K536" s="55">
        <f>L536-L536*$J$2%</f>
        <v>1050</v>
      </c>
      <c r="L536" s="94">
        <v>1050</v>
      </c>
      <c r="M536" s="93"/>
      <c r="N536"/>
      <c r="Q536" s="95" t="s">
        <v>28</v>
      </c>
    </row>
    <row r="537" spans="1:17" s="14" customFormat="1" ht="18.75" customHeight="1">
      <c r="A537" s="76"/>
      <c r="B537" s="77" t="s">
        <v>47</v>
      </c>
      <c r="C537" s="90" t="s">
        <v>48</v>
      </c>
      <c r="D537" s="91" t="s">
        <v>49</v>
      </c>
      <c r="E537" s="92">
        <v>2018</v>
      </c>
      <c r="F537" s="92">
        <v>8</v>
      </c>
      <c r="G537" s="118" t="s">
        <v>50</v>
      </c>
      <c r="H537"/>
      <c r="I537" s="93"/>
      <c r="J537" s="147">
        <f>K537+K537*0.1</f>
        <v>990</v>
      </c>
      <c r="K537" s="55">
        <f>L537-L537*$J$2%</f>
        <v>900</v>
      </c>
      <c r="L537" s="94">
        <v>900</v>
      </c>
      <c r="M537" s="93"/>
      <c r="N537"/>
      <c r="O537" s="58">
        <v>43298</v>
      </c>
      <c r="Q537" s="95" t="s">
        <v>28</v>
      </c>
    </row>
    <row r="538" spans="1:17" s="14" customFormat="1" ht="18.75" customHeight="1">
      <c r="A538" s="10"/>
      <c r="B538" s="77" t="s">
        <v>1613</v>
      </c>
      <c r="C538" s="78" t="s">
        <v>1614</v>
      </c>
      <c r="D538" s="79" t="s">
        <v>1615</v>
      </c>
      <c r="E538" s="80">
        <v>2017</v>
      </c>
      <c r="F538" s="80">
        <v>6</v>
      </c>
      <c r="G538" s="81" t="s">
        <v>182</v>
      </c>
      <c r="H538" s="57"/>
      <c r="I538" s="68"/>
      <c r="J538" s="82">
        <f>K538+K538*0.1</f>
        <v>990</v>
      </c>
      <c r="K538" s="83">
        <f>L538-L538*$J$2%</f>
        <v>900</v>
      </c>
      <c r="L538" s="84">
        <v>900</v>
      </c>
      <c r="M538" s="68"/>
      <c r="N538" s="57"/>
      <c r="O538" s="58">
        <v>42844</v>
      </c>
      <c r="Q538" s="85" t="s">
        <v>28</v>
      </c>
    </row>
    <row r="539" spans="1:17" s="14" customFormat="1" ht="18.75" customHeight="1">
      <c r="A539" s="10"/>
      <c r="B539" s="77" t="s">
        <v>51</v>
      </c>
      <c r="C539" s="78" t="s">
        <v>52</v>
      </c>
      <c r="D539" s="79" t="s">
        <v>53</v>
      </c>
      <c r="E539" s="80">
        <v>2018</v>
      </c>
      <c r="F539" s="80">
        <v>10</v>
      </c>
      <c r="G539" s="81" t="s">
        <v>54</v>
      </c>
      <c r="H539" s="57"/>
      <c r="I539" s="68"/>
      <c r="J539" s="82">
        <f>K539+K539*0.1</f>
        <v>726</v>
      </c>
      <c r="K539" s="83">
        <f>L539-L539*$J$2%</f>
        <v>660</v>
      </c>
      <c r="L539" s="84">
        <v>660</v>
      </c>
      <c r="M539" s="68"/>
      <c r="N539" s="57"/>
      <c r="O539" s="58"/>
      <c r="Q539" s="85" t="s">
        <v>28</v>
      </c>
    </row>
    <row r="540" spans="1:17" s="142" customFormat="1" ht="18" customHeight="1">
      <c r="A540" s="10"/>
      <c r="B540" s="77" t="s">
        <v>1616</v>
      </c>
      <c r="C540" s="90" t="s">
        <v>1617</v>
      </c>
      <c r="D540" s="119" t="s">
        <v>1618</v>
      </c>
      <c r="E540" s="92">
        <v>2013</v>
      </c>
      <c r="F540" s="92">
        <v>10</v>
      </c>
      <c r="G540" s="118" t="s">
        <v>62</v>
      </c>
      <c r="H540"/>
      <c r="I540" s="148"/>
      <c r="J540" s="54">
        <f>K540+K540*0.1</f>
        <v>580.8</v>
      </c>
      <c r="K540" s="55">
        <f>L540-L540*$J$2%</f>
        <v>528</v>
      </c>
      <c r="L540" s="94">
        <v>528</v>
      </c>
      <c r="M540" s="93"/>
      <c r="N540"/>
      <c r="O540" s="58">
        <v>43186</v>
      </c>
      <c r="P540" s="14"/>
      <c r="Q540" s="95" t="s">
        <v>28</v>
      </c>
    </row>
    <row r="541" spans="1:17" s="14" customFormat="1" ht="15.75" customHeight="1">
      <c r="A541" s="76"/>
      <c r="B541" s="77" t="s">
        <v>1619</v>
      </c>
      <c r="C541" s="90" t="s">
        <v>1617</v>
      </c>
      <c r="D541" s="119" t="s">
        <v>1620</v>
      </c>
      <c r="E541" s="92">
        <v>2012</v>
      </c>
      <c r="F541" s="98"/>
      <c r="G541" s="118" t="s">
        <v>163</v>
      </c>
      <c r="H541"/>
      <c r="I541" s="148"/>
      <c r="J541" s="54">
        <f>K541+K541*0.1</f>
        <v>539</v>
      </c>
      <c r="K541" s="55">
        <f>L541-L541*$J$2%</f>
        <v>490</v>
      </c>
      <c r="L541" s="94">
        <v>490</v>
      </c>
      <c r="M541" s="93"/>
      <c r="N541"/>
      <c r="Q541" s="95" t="s">
        <v>28</v>
      </c>
    </row>
    <row r="542" spans="1:17" s="14" customFormat="1" ht="15.75" customHeight="1">
      <c r="A542" s="10"/>
      <c r="B542" s="110" t="s">
        <v>1621</v>
      </c>
      <c r="C542" s="146" t="s">
        <v>1622</v>
      </c>
      <c r="D542" s="91" t="s">
        <v>1623</v>
      </c>
      <c r="E542" s="92">
        <v>2010</v>
      </c>
      <c r="F542" s="92">
        <v>12</v>
      </c>
      <c r="G542" s="118" t="s">
        <v>573</v>
      </c>
      <c r="H542"/>
      <c r="I542" s="92"/>
      <c r="J542" s="54">
        <f>K542+K542*0.1</f>
        <v>501.6</v>
      </c>
      <c r="K542" s="55">
        <f>L542-L542*$J$2%</f>
        <v>456</v>
      </c>
      <c r="L542" s="94">
        <v>456</v>
      </c>
      <c r="M542" s="93"/>
      <c r="N542"/>
      <c r="Q542" s="113" t="s">
        <v>28</v>
      </c>
    </row>
    <row r="543" spans="1:17" s="14" customFormat="1" ht="16.5" customHeight="1">
      <c r="A543" s="10"/>
      <c r="B543" s="77" t="s">
        <v>1624</v>
      </c>
      <c r="C543" s="90" t="s">
        <v>1625</v>
      </c>
      <c r="D543" s="119" t="s">
        <v>1626</v>
      </c>
      <c r="E543" s="92">
        <v>2013</v>
      </c>
      <c r="F543" s="92">
        <v>18</v>
      </c>
      <c r="G543" s="118" t="s">
        <v>1627</v>
      </c>
      <c r="H543"/>
      <c r="I543" s="148"/>
      <c r="J543" s="54">
        <f>K543+K543*0.1</f>
        <v>237.6</v>
      </c>
      <c r="K543" s="55">
        <f>L543-L543*$J$2%</f>
        <v>216</v>
      </c>
      <c r="L543" s="94">
        <v>216</v>
      </c>
      <c r="M543" s="93"/>
      <c r="N543"/>
      <c r="Q543" s="95" t="s">
        <v>28</v>
      </c>
    </row>
    <row r="544" spans="1:17" s="14" customFormat="1" ht="16.5" customHeight="1">
      <c r="A544" s="76"/>
      <c r="B544" s="110" t="s">
        <v>1628</v>
      </c>
      <c r="C544" s="111" t="s">
        <v>781</v>
      </c>
      <c r="D544" s="112" t="s">
        <v>1629</v>
      </c>
      <c r="E544" s="107">
        <v>2005</v>
      </c>
      <c r="F544" s="107">
        <v>7</v>
      </c>
      <c r="G544" s="81" t="s">
        <v>748</v>
      </c>
      <c r="H544"/>
      <c r="I544" s="93"/>
      <c r="J544" s="54">
        <f>K544+K544*0.1</f>
        <v>468.6</v>
      </c>
      <c r="K544" s="55">
        <f>L544-L544*$J$2%</f>
        <v>426</v>
      </c>
      <c r="L544" s="94">
        <v>426</v>
      </c>
      <c r="M544" s="93"/>
      <c r="N544"/>
      <c r="Q544" s="113" t="s">
        <v>193</v>
      </c>
    </row>
    <row r="545" spans="1:17" s="14" customFormat="1" ht="15.75" customHeight="1">
      <c r="A545" s="10"/>
      <c r="B545" s="110" t="s">
        <v>780</v>
      </c>
      <c r="C545" s="111" t="s">
        <v>781</v>
      </c>
      <c r="D545" s="112" t="s">
        <v>782</v>
      </c>
      <c r="E545" s="107">
        <v>2008</v>
      </c>
      <c r="F545" s="107">
        <v>8</v>
      </c>
      <c r="G545" s="81" t="s">
        <v>783</v>
      </c>
      <c r="H545"/>
      <c r="I545" s="93"/>
      <c r="J545" s="54">
        <f>K545+K545*0.1</f>
        <v>495</v>
      </c>
      <c r="K545" s="55">
        <f>L545-L545*$J$2%</f>
        <v>450</v>
      </c>
      <c r="L545" s="94">
        <v>450</v>
      </c>
      <c r="M545" s="93"/>
      <c r="N545"/>
      <c r="Q545" s="113" t="s">
        <v>193</v>
      </c>
    </row>
    <row r="546" spans="1:17" s="14" customFormat="1" ht="16.5" customHeight="1">
      <c r="A546" s="76"/>
      <c r="B546" s="77" t="s">
        <v>1630</v>
      </c>
      <c r="C546" s="90" t="s">
        <v>1631</v>
      </c>
      <c r="D546" s="119" t="s">
        <v>1632</v>
      </c>
      <c r="E546" s="92">
        <v>2015</v>
      </c>
      <c r="F546" s="92">
        <v>14</v>
      </c>
      <c r="G546" s="118" t="s">
        <v>178</v>
      </c>
      <c r="H546"/>
      <c r="I546" s="93"/>
      <c r="J546" s="54">
        <f>K546+K546*0.1</f>
        <v>475.2</v>
      </c>
      <c r="K546" s="55">
        <f>L546-L546*$J$2%</f>
        <v>432</v>
      </c>
      <c r="L546" s="94">
        <v>432</v>
      </c>
      <c r="M546" s="93"/>
      <c r="N546"/>
      <c r="Q546" s="95" t="s">
        <v>28</v>
      </c>
    </row>
    <row r="547" spans="1:17" s="14" customFormat="1" ht="16.5" customHeight="1">
      <c r="A547" s="76"/>
      <c r="B547" s="77" t="s">
        <v>792</v>
      </c>
      <c r="C547" s="90" t="s">
        <v>793</v>
      </c>
      <c r="D547" s="119" t="s">
        <v>794</v>
      </c>
      <c r="E547" s="92">
        <v>2013</v>
      </c>
      <c r="F547" s="92">
        <v>14</v>
      </c>
      <c r="G547" s="118" t="s">
        <v>566</v>
      </c>
      <c r="H547"/>
      <c r="I547" s="148"/>
      <c r="J547" s="54">
        <f>K547+K547*0.1</f>
        <v>501.6</v>
      </c>
      <c r="K547" s="55">
        <f>L547-L547*$J$2%</f>
        <v>456</v>
      </c>
      <c r="L547" s="94">
        <v>456</v>
      </c>
      <c r="M547" s="93"/>
      <c r="N547"/>
      <c r="Q547" s="95" t="s">
        <v>28</v>
      </c>
    </row>
    <row r="548" spans="1:17" s="14" customFormat="1" ht="15.75" customHeight="1">
      <c r="A548" s="10"/>
      <c r="B548" s="110" t="s">
        <v>1633</v>
      </c>
      <c r="C548" s="111" t="s">
        <v>1634</v>
      </c>
      <c r="D548" s="112" t="s">
        <v>1635</v>
      </c>
      <c r="E548" s="107">
        <v>2005</v>
      </c>
      <c r="F548" s="107">
        <v>16</v>
      </c>
      <c r="G548" s="81" t="s">
        <v>152</v>
      </c>
      <c r="H548"/>
      <c r="I548" s="93"/>
      <c r="J548" s="54">
        <f>K548+K548*0.1</f>
        <v>209</v>
      </c>
      <c r="K548" s="55">
        <f>L548-L548*$J$2%</f>
        <v>190</v>
      </c>
      <c r="L548" s="94">
        <v>190</v>
      </c>
      <c r="M548" s="93"/>
      <c r="N548"/>
      <c r="Q548" s="113" t="s">
        <v>28</v>
      </c>
    </row>
    <row r="549" spans="1:17" s="14" customFormat="1" ht="16.5" customHeight="1">
      <c r="A549" s="10"/>
      <c r="B549" s="137" t="s">
        <v>1636</v>
      </c>
      <c r="C549" s="90" t="s">
        <v>1637</v>
      </c>
      <c r="D549" s="119" t="s">
        <v>1638</v>
      </c>
      <c r="E549" s="107">
        <v>2011</v>
      </c>
      <c r="F549" s="107">
        <v>10</v>
      </c>
      <c r="G549" s="140" t="s">
        <v>734</v>
      </c>
      <c r="H549"/>
      <c r="I549" s="196"/>
      <c r="J549" s="54">
        <f>K549+K549*0.1</f>
        <v>316.8</v>
      </c>
      <c r="K549" s="55">
        <f>L549-L549*$J$2%</f>
        <v>288</v>
      </c>
      <c r="L549" s="150">
        <v>288</v>
      </c>
      <c r="M549" s="196"/>
      <c r="N549"/>
      <c r="Q549" s="113" t="s">
        <v>28</v>
      </c>
    </row>
    <row r="550" spans="1:17" s="14" customFormat="1" ht="15.75" customHeight="1">
      <c r="A550" s="76"/>
      <c r="B550" s="90" t="s">
        <v>1639</v>
      </c>
      <c r="C550" s="90" t="s">
        <v>1640</v>
      </c>
      <c r="D550" s="90" t="s">
        <v>1641</v>
      </c>
      <c r="E550" s="107">
        <v>2008</v>
      </c>
      <c r="F550" s="92">
        <v>12</v>
      </c>
      <c r="G550" s="90" t="s">
        <v>566</v>
      </c>
      <c r="H550"/>
      <c r="I550" s="90"/>
      <c r="J550" s="54">
        <f>K550+K550*0.1</f>
        <v>369.6</v>
      </c>
      <c r="K550" s="55">
        <f>L550-L550*$J$2%</f>
        <v>336</v>
      </c>
      <c r="L550" s="94">
        <v>336</v>
      </c>
      <c r="M550" s="90"/>
      <c r="N550"/>
      <c r="Q550" s="90" t="s">
        <v>28</v>
      </c>
    </row>
    <row r="551" spans="1:17" s="14" customFormat="1" ht="15.75" customHeight="1">
      <c r="A551" s="74"/>
      <c r="B551" s="77" t="s">
        <v>1642</v>
      </c>
      <c r="C551" s="90" t="s">
        <v>1643</v>
      </c>
      <c r="D551" s="91" t="s">
        <v>1644</v>
      </c>
      <c r="E551" s="92">
        <v>2017</v>
      </c>
      <c r="F551" s="92">
        <v>8</v>
      </c>
      <c r="G551" s="81" t="s">
        <v>326</v>
      </c>
      <c r="H551" s="57"/>
      <c r="I551" s="93"/>
      <c r="J551" s="54">
        <f>K551+K551*0.1</f>
        <v>880</v>
      </c>
      <c r="K551" s="55">
        <f>L551-L551*$J$2%</f>
        <v>800</v>
      </c>
      <c r="L551" s="94">
        <v>800</v>
      </c>
      <c r="M551" s="93"/>
      <c r="N551" s="57"/>
      <c r="O551" s="58">
        <v>42928</v>
      </c>
      <c r="Q551" s="95" t="s">
        <v>28</v>
      </c>
    </row>
    <row r="552" spans="1:17" s="14" customFormat="1" ht="16.5" customHeight="1">
      <c r="A552" s="76"/>
      <c r="B552" s="77" t="s">
        <v>1645</v>
      </c>
      <c r="C552" s="90" t="s">
        <v>1646</v>
      </c>
      <c r="D552" s="91" t="s">
        <v>1647</v>
      </c>
      <c r="E552" s="92">
        <v>2016</v>
      </c>
      <c r="F552" s="92">
        <v>20</v>
      </c>
      <c r="G552" s="118" t="s">
        <v>54</v>
      </c>
      <c r="H552" s="57"/>
      <c r="I552" s="93"/>
      <c r="J552" s="54">
        <f>K552+K552*0.1</f>
        <v>484</v>
      </c>
      <c r="K552" s="55">
        <f>L552-L552*$J$2%</f>
        <v>440</v>
      </c>
      <c r="L552" s="94">
        <v>440</v>
      </c>
      <c r="M552" s="93"/>
      <c r="N552" s="57"/>
      <c r="O552" s="58">
        <v>42625</v>
      </c>
      <c r="Q552" s="95" t="s">
        <v>28</v>
      </c>
    </row>
    <row r="553" spans="1:17" s="14" customFormat="1" ht="16.5" customHeight="1">
      <c r="A553" s="89"/>
      <c r="B553" s="110" t="s">
        <v>1648</v>
      </c>
      <c r="C553" s="111" t="s">
        <v>1649</v>
      </c>
      <c r="D553" s="112" t="s">
        <v>1650</v>
      </c>
      <c r="E553" s="107">
        <v>2009</v>
      </c>
      <c r="F553" s="107"/>
      <c r="G553" s="81" t="s">
        <v>79</v>
      </c>
      <c r="H553"/>
      <c r="I553" s="93"/>
      <c r="J553" s="54">
        <f>K553+K553*0.1</f>
        <v>440</v>
      </c>
      <c r="K553" s="55">
        <f>L553-L553*$J$2%</f>
        <v>400</v>
      </c>
      <c r="L553" s="94">
        <v>400</v>
      </c>
      <c r="M553" s="93"/>
      <c r="N553"/>
      <c r="Q553" s="113" t="s">
        <v>694</v>
      </c>
    </row>
    <row r="554" spans="1:17" s="14" customFormat="1" ht="15.75" customHeight="1">
      <c r="A554" s="89"/>
      <c r="B554" s="77" t="s">
        <v>1651</v>
      </c>
      <c r="C554" s="90" t="s">
        <v>1652</v>
      </c>
      <c r="D554" s="119" t="s">
        <v>1653</v>
      </c>
      <c r="E554" s="92">
        <v>2013</v>
      </c>
      <c r="F554" s="92">
        <v>10</v>
      </c>
      <c r="G554" s="118" t="s">
        <v>127</v>
      </c>
      <c r="H554"/>
      <c r="I554" s="148"/>
      <c r="J554" s="54">
        <f>K554+K554*0.1</f>
        <v>541.2</v>
      </c>
      <c r="K554" s="55">
        <f>L554-L554*$J$2%</f>
        <v>492</v>
      </c>
      <c r="L554" s="94">
        <v>492</v>
      </c>
      <c r="M554" s="93"/>
      <c r="N554"/>
      <c r="Q554" s="95" t="s">
        <v>28</v>
      </c>
    </row>
    <row r="555" spans="1:17" s="14" customFormat="1" ht="15.75" customHeight="1">
      <c r="A555" s="76"/>
      <c r="B555" s="77" t="s">
        <v>1654</v>
      </c>
      <c r="C555" s="90" t="s">
        <v>1655</v>
      </c>
      <c r="D555" s="119" t="s">
        <v>1656</v>
      </c>
      <c r="E555" s="92">
        <v>2015</v>
      </c>
      <c r="F555" s="92">
        <v>10</v>
      </c>
      <c r="G555" s="118" t="s">
        <v>453</v>
      </c>
      <c r="H555"/>
      <c r="I555" s="93" t="s">
        <v>71</v>
      </c>
      <c r="J555" s="54">
        <f>K555+K555*0.1</f>
        <v>627</v>
      </c>
      <c r="K555" s="55">
        <f>L555-L555*$J$2%</f>
        <v>570</v>
      </c>
      <c r="L555" s="94">
        <v>570</v>
      </c>
      <c r="M555" s="93"/>
      <c r="N555"/>
      <c r="Q555" s="95" t="s">
        <v>28</v>
      </c>
    </row>
    <row r="556" spans="1:17" s="14" customFormat="1" ht="15.75" customHeight="1">
      <c r="A556" s="10"/>
      <c r="B556" s="77" t="s">
        <v>1657</v>
      </c>
      <c r="C556" s="90" t="s">
        <v>1658</v>
      </c>
      <c r="D556" s="119" t="s">
        <v>1659</v>
      </c>
      <c r="E556" s="92">
        <v>2014</v>
      </c>
      <c r="F556" s="92">
        <v>14</v>
      </c>
      <c r="G556" s="118" t="s">
        <v>1660</v>
      </c>
      <c r="H556"/>
      <c r="I556" s="148"/>
      <c r="J556" s="54">
        <f>K556+K556*0.1</f>
        <v>950.4</v>
      </c>
      <c r="K556" s="55">
        <f>L556-L556*$J$2%</f>
        <v>864</v>
      </c>
      <c r="L556" s="94">
        <v>864</v>
      </c>
      <c r="M556" s="93"/>
      <c r="N556"/>
      <c r="Q556" s="95" t="s">
        <v>28</v>
      </c>
    </row>
    <row r="557" spans="1:17" s="14" customFormat="1" ht="16.5" customHeight="1">
      <c r="A557" s="10"/>
      <c r="B557" s="77" t="s">
        <v>1661</v>
      </c>
      <c r="C557" s="90" t="s">
        <v>1662</v>
      </c>
      <c r="D557" s="119" t="s">
        <v>1663</v>
      </c>
      <c r="E557" s="92">
        <v>2007</v>
      </c>
      <c r="F557" s="92">
        <v>8</v>
      </c>
      <c r="G557" s="118" t="s">
        <v>239</v>
      </c>
      <c r="H557"/>
      <c r="I557" s="148"/>
      <c r="J557" s="54">
        <f>K557+K557*0.1</f>
        <v>534.6</v>
      </c>
      <c r="K557" s="55">
        <f>L557-L557*$J$2%</f>
        <v>486</v>
      </c>
      <c r="L557" s="94">
        <v>486</v>
      </c>
      <c r="M557" s="93"/>
      <c r="N557"/>
      <c r="Q557" s="95" t="s">
        <v>694</v>
      </c>
    </row>
    <row r="558" spans="1:17" s="14" customFormat="1" ht="16.5" customHeight="1">
      <c r="A558" s="10"/>
      <c r="B558" s="77" t="s">
        <v>1664</v>
      </c>
      <c r="C558" s="90" t="s">
        <v>1665</v>
      </c>
      <c r="D558" s="119" t="s">
        <v>1666</v>
      </c>
      <c r="E558" s="92">
        <v>2013</v>
      </c>
      <c r="F558" s="92">
        <v>20</v>
      </c>
      <c r="G558" s="140" t="s">
        <v>734</v>
      </c>
      <c r="H558"/>
      <c r="I558" s="148"/>
      <c r="J558" s="54">
        <f>K558+K558*0.1</f>
        <v>231</v>
      </c>
      <c r="K558" s="55">
        <f>L558-L558*$J$2%</f>
        <v>210</v>
      </c>
      <c r="L558" s="94">
        <v>210</v>
      </c>
      <c r="M558" s="93"/>
      <c r="N558"/>
      <c r="Q558" s="95" t="s">
        <v>28</v>
      </c>
    </row>
    <row r="559" spans="1:17" s="14" customFormat="1" ht="15.75" customHeight="1">
      <c r="A559" s="10"/>
      <c r="B559" s="110" t="s">
        <v>1667</v>
      </c>
      <c r="C559" s="111" t="s">
        <v>1668</v>
      </c>
      <c r="D559" s="112" t="s">
        <v>1669</v>
      </c>
      <c r="E559" s="107">
        <v>2008</v>
      </c>
      <c r="F559" s="107">
        <v>12</v>
      </c>
      <c r="G559" s="81" t="s">
        <v>347</v>
      </c>
      <c r="H559"/>
      <c r="I559" s="93"/>
      <c r="J559" s="54">
        <f>K559+K559*0.1</f>
        <v>572</v>
      </c>
      <c r="K559" s="55">
        <f>L559-L559*$J$2%</f>
        <v>520</v>
      </c>
      <c r="L559" s="94">
        <v>520</v>
      </c>
      <c r="M559" s="93"/>
      <c r="N559"/>
      <c r="Q559" s="113" t="s">
        <v>28</v>
      </c>
    </row>
    <row r="560" spans="1:17" s="14" customFormat="1" ht="16.5" customHeight="1">
      <c r="A560" s="10"/>
      <c r="B560" s="77" t="s">
        <v>1670</v>
      </c>
      <c r="C560" s="90" t="s">
        <v>1671</v>
      </c>
      <c r="D560" s="91" t="s">
        <v>1672</v>
      </c>
      <c r="E560" s="92">
        <v>2016</v>
      </c>
      <c r="F560" s="92">
        <v>16</v>
      </c>
      <c r="G560" s="118" t="s">
        <v>79</v>
      </c>
      <c r="H560"/>
      <c r="I560" s="93"/>
      <c r="J560" s="54">
        <f>K560+K560*0.1</f>
        <v>660</v>
      </c>
      <c r="K560" s="55">
        <f>L560-L560*$J$2%</f>
        <v>600</v>
      </c>
      <c r="L560" s="94">
        <v>600</v>
      </c>
      <c r="M560" s="93"/>
      <c r="N560"/>
      <c r="Q560" s="95" t="s">
        <v>28</v>
      </c>
    </row>
    <row r="561" spans="1:17" s="14" customFormat="1" ht="16.5" customHeight="1">
      <c r="A561" s="76"/>
      <c r="B561" s="137" t="s">
        <v>1673</v>
      </c>
      <c r="C561" s="90" t="s">
        <v>1674</v>
      </c>
      <c r="D561" s="119" t="s">
        <v>1675</v>
      </c>
      <c r="E561" s="107">
        <v>2011</v>
      </c>
      <c r="F561" s="107">
        <v>10</v>
      </c>
      <c r="G561" s="140" t="s">
        <v>791</v>
      </c>
      <c r="H561"/>
      <c r="I561" s="151"/>
      <c r="J561" s="54">
        <f>K561+K561*0.1</f>
        <v>330</v>
      </c>
      <c r="K561" s="55">
        <f>L561-L561*$J$2%</f>
        <v>300</v>
      </c>
      <c r="L561" s="150">
        <v>300</v>
      </c>
      <c r="M561" s="151"/>
      <c r="N561"/>
      <c r="Q561" s="95" t="s">
        <v>28</v>
      </c>
    </row>
    <row r="562" spans="1:17" s="14" customFormat="1" ht="16.5" customHeight="1">
      <c r="A562" s="76"/>
      <c r="B562" s="137" t="s">
        <v>1676</v>
      </c>
      <c r="C562" s="90" t="s">
        <v>1677</v>
      </c>
      <c r="D562" s="119" t="s">
        <v>1678</v>
      </c>
      <c r="E562" s="107">
        <v>2005</v>
      </c>
      <c r="F562" s="107">
        <v>40</v>
      </c>
      <c r="G562" s="140" t="s">
        <v>1679</v>
      </c>
      <c r="H562"/>
      <c r="I562" s="151"/>
      <c r="J562" s="54">
        <f>K562+K562*0.1</f>
        <v>94.6</v>
      </c>
      <c r="K562" s="55">
        <f>L562-L562*$J$2%</f>
        <v>86</v>
      </c>
      <c r="L562" s="150">
        <v>86</v>
      </c>
      <c r="M562" s="151"/>
      <c r="N562"/>
      <c r="Q562" s="95" t="s">
        <v>28</v>
      </c>
    </row>
    <row r="563" spans="1:17" s="14" customFormat="1" ht="16.5" customHeight="1">
      <c r="A563" s="10"/>
      <c r="B563" s="77" t="s">
        <v>1680</v>
      </c>
      <c r="C563" s="90" t="s">
        <v>1681</v>
      </c>
      <c r="D563" s="119" t="s">
        <v>1682</v>
      </c>
      <c r="E563" s="92">
        <v>2013</v>
      </c>
      <c r="F563" s="92">
        <v>14</v>
      </c>
      <c r="G563" s="118" t="s">
        <v>131</v>
      </c>
      <c r="H563"/>
      <c r="I563" s="148"/>
      <c r="J563" s="54">
        <f>K563+K563*0.1</f>
        <v>462</v>
      </c>
      <c r="K563" s="55">
        <f>L563-L563*$J$2%</f>
        <v>420</v>
      </c>
      <c r="L563" s="94">
        <v>420</v>
      </c>
      <c r="M563" s="93"/>
      <c r="N563"/>
      <c r="Q563" s="95" t="s">
        <v>28</v>
      </c>
    </row>
    <row r="564" spans="1:17" s="14" customFormat="1" ht="16.5" customHeight="1">
      <c r="A564" s="10"/>
      <c r="B564" s="77" t="s">
        <v>1683</v>
      </c>
      <c r="C564" s="90" t="s">
        <v>1684</v>
      </c>
      <c r="D564" s="119" t="s">
        <v>1685</v>
      </c>
      <c r="E564" s="92">
        <v>2011</v>
      </c>
      <c r="F564" s="92">
        <v>8</v>
      </c>
      <c r="G564" s="118" t="s">
        <v>347</v>
      </c>
      <c r="H564"/>
      <c r="I564" s="148"/>
      <c r="J564" s="54">
        <f>K564+K564*0.1</f>
        <v>396</v>
      </c>
      <c r="K564" s="55">
        <f>L564-L564*$J$2%</f>
        <v>360</v>
      </c>
      <c r="L564" s="94">
        <v>360</v>
      </c>
      <c r="M564" s="93"/>
      <c r="N564"/>
      <c r="Q564" s="95" t="s">
        <v>28</v>
      </c>
    </row>
    <row r="565" spans="1:17" s="14" customFormat="1" ht="15.75" customHeight="1">
      <c r="A565" s="10"/>
      <c r="B565" s="110" t="s">
        <v>1686</v>
      </c>
      <c r="C565" s="134" t="s">
        <v>1687</v>
      </c>
      <c r="D565" s="135" t="s">
        <v>1688</v>
      </c>
      <c r="E565" s="136">
        <v>2002</v>
      </c>
      <c r="F565" s="107">
        <v>4</v>
      </c>
      <c r="G565" s="81" t="s">
        <v>839</v>
      </c>
      <c r="H565"/>
      <c r="I565" s="93" t="s">
        <v>1689</v>
      </c>
      <c r="J565" s="54">
        <f>K565+K565*0.1</f>
        <v>818.4</v>
      </c>
      <c r="K565" s="55">
        <f>L565-L565*$J$2%</f>
        <v>744</v>
      </c>
      <c r="L565" s="94">
        <v>744</v>
      </c>
      <c r="M565" s="93"/>
      <c r="N565"/>
      <c r="Q565" s="113" t="s">
        <v>28</v>
      </c>
    </row>
    <row r="566" spans="1:17" s="14" customFormat="1" ht="15.75" customHeight="1">
      <c r="A566" s="10"/>
      <c r="B566" s="110" t="s">
        <v>1690</v>
      </c>
      <c r="C566" s="111" t="s">
        <v>1691</v>
      </c>
      <c r="D566" s="112" t="s">
        <v>1692</v>
      </c>
      <c r="E566" s="107">
        <v>2003</v>
      </c>
      <c r="F566" s="107">
        <v>14</v>
      </c>
      <c r="G566" s="81" t="s">
        <v>178</v>
      </c>
      <c r="H566"/>
      <c r="I566" s="93"/>
      <c r="J566" s="54">
        <f>K566+K566*0.1</f>
        <v>409.2</v>
      </c>
      <c r="K566" s="55">
        <f>L566-L566*$J$2%</f>
        <v>372</v>
      </c>
      <c r="L566" s="94">
        <v>372</v>
      </c>
      <c r="M566" s="93"/>
      <c r="N566"/>
      <c r="Q566" s="113" t="s">
        <v>28</v>
      </c>
    </row>
    <row r="567" spans="1:17" s="14" customFormat="1" ht="18.75" customHeight="1">
      <c r="A567" s="76"/>
      <c r="B567" s="110" t="s">
        <v>1693</v>
      </c>
      <c r="C567" s="111" t="s">
        <v>1694</v>
      </c>
      <c r="D567" s="112" t="s">
        <v>1695</v>
      </c>
      <c r="E567" s="107">
        <v>2004</v>
      </c>
      <c r="F567" s="107">
        <v>10</v>
      </c>
      <c r="G567" s="81" t="s">
        <v>702</v>
      </c>
      <c r="H567"/>
      <c r="I567" s="93"/>
      <c r="J567" s="54">
        <f>K567+K567*0.1</f>
        <v>475.2</v>
      </c>
      <c r="K567" s="55">
        <f>L567-L567*$J$2%</f>
        <v>432</v>
      </c>
      <c r="L567" s="94">
        <v>432</v>
      </c>
      <c r="M567" s="93"/>
      <c r="N567"/>
      <c r="Q567" s="113" t="s">
        <v>28</v>
      </c>
    </row>
    <row r="568" spans="1:17" s="14" customFormat="1" ht="18.75" customHeight="1">
      <c r="A568" s="76"/>
      <c r="B568" s="137" t="s">
        <v>1696</v>
      </c>
      <c r="C568" s="90" t="s">
        <v>1697</v>
      </c>
      <c r="D568" s="119" t="s">
        <v>1698</v>
      </c>
      <c r="E568" s="92">
        <v>2009</v>
      </c>
      <c r="F568" s="92">
        <v>12</v>
      </c>
      <c r="G568" s="118" t="s">
        <v>131</v>
      </c>
      <c r="H568"/>
      <c r="I568" s="93"/>
      <c r="J568" s="54">
        <f>K568+K568*0.1</f>
        <v>660</v>
      </c>
      <c r="K568" s="55">
        <f>L568-L568*$J$2%</f>
        <v>600</v>
      </c>
      <c r="L568" s="94">
        <v>600</v>
      </c>
      <c r="M568" s="93"/>
      <c r="N568"/>
      <c r="Q568" s="95" t="s">
        <v>28</v>
      </c>
    </row>
    <row r="569" spans="1:17" s="14" customFormat="1" ht="16.5" customHeight="1">
      <c r="A569" s="76"/>
      <c r="B569" s="137" t="s">
        <v>1699</v>
      </c>
      <c r="C569" s="90" t="s">
        <v>1700</v>
      </c>
      <c r="D569" s="119" t="s">
        <v>1701</v>
      </c>
      <c r="E569" s="92">
        <v>2009</v>
      </c>
      <c r="F569" s="92">
        <v>10</v>
      </c>
      <c r="G569" s="118" t="s">
        <v>869</v>
      </c>
      <c r="H569"/>
      <c r="I569" s="93"/>
      <c r="J569" s="54">
        <f>K569+K569*0.1</f>
        <v>554.4</v>
      </c>
      <c r="K569" s="55">
        <f>L569-L569*$J$2%</f>
        <v>504</v>
      </c>
      <c r="L569" s="94">
        <v>504</v>
      </c>
      <c r="M569" s="93"/>
      <c r="N569"/>
      <c r="Q569" s="95" t="s">
        <v>28</v>
      </c>
    </row>
    <row r="570" spans="1:17" s="14" customFormat="1" ht="16.5" customHeight="1">
      <c r="A570" s="76"/>
      <c r="B570" s="77" t="s">
        <v>63</v>
      </c>
      <c r="C570" s="90" t="s">
        <v>64</v>
      </c>
      <c r="D570" s="91" t="s">
        <v>65</v>
      </c>
      <c r="E570" s="92">
        <v>2018</v>
      </c>
      <c r="F570" s="92">
        <v>24</v>
      </c>
      <c r="G570" s="81" t="s">
        <v>66</v>
      </c>
      <c r="H570" s="57"/>
      <c r="I570" s="93"/>
      <c r="J570" s="54">
        <f>K570+K570*0.1</f>
        <v>341</v>
      </c>
      <c r="K570" s="55">
        <f>L570-L570*$J$2%</f>
        <v>310</v>
      </c>
      <c r="L570" s="94">
        <v>310</v>
      </c>
      <c r="M570" s="93"/>
      <c r="N570" s="57"/>
      <c r="O570" s="58">
        <v>43215</v>
      </c>
      <c r="Q570" s="95" t="s">
        <v>28</v>
      </c>
    </row>
    <row r="571" spans="1:17" s="14" customFormat="1" ht="16.5" customHeight="1">
      <c r="A571" s="10"/>
      <c r="B571" s="77" t="s">
        <v>1702</v>
      </c>
      <c r="C571" s="90" t="s">
        <v>1703</v>
      </c>
      <c r="D571" s="119" t="s">
        <v>1704</v>
      </c>
      <c r="E571" s="92">
        <v>2013</v>
      </c>
      <c r="F571" s="92">
        <v>18</v>
      </c>
      <c r="G571" s="118" t="s">
        <v>91</v>
      </c>
      <c r="H571"/>
      <c r="I571" s="93"/>
      <c r="J571" s="54">
        <f>K571+K571*0.1</f>
        <v>369.6</v>
      </c>
      <c r="K571" s="55">
        <f>L571-L571*$J$2%</f>
        <v>336</v>
      </c>
      <c r="L571" s="94">
        <v>336</v>
      </c>
      <c r="M571" s="93"/>
      <c r="N571"/>
      <c r="O571" s="152"/>
      <c r="P571" s="152"/>
      <c r="Q571" s="95" t="s">
        <v>28</v>
      </c>
    </row>
    <row r="572" spans="1:17" s="14" customFormat="1" ht="15.75" customHeight="1">
      <c r="A572" s="10"/>
      <c r="B572" s="110" t="s">
        <v>819</v>
      </c>
      <c r="C572" s="111" t="s">
        <v>820</v>
      </c>
      <c r="D572" s="112" t="s">
        <v>821</v>
      </c>
      <c r="E572" s="107">
        <v>2008</v>
      </c>
      <c r="F572" s="107">
        <v>6</v>
      </c>
      <c r="G572" s="81" t="s">
        <v>822</v>
      </c>
      <c r="H572"/>
      <c r="I572" s="93"/>
      <c r="J572" s="147">
        <f>K572+K572*0.1</f>
        <v>1174.8</v>
      </c>
      <c r="K572" s="55">
        <f>L572-L572*$J$2%</f>
        <v>1068</v>
      </c>
      <c r="L572" s="94">
        <v>1068</v>
      </c>
      <c r="M572" s="93"/>
      <c r="N572"/>
      <c r="Q572" s="113" t="s">
        <v>28</v>
      </c>
    </row>
    <row r="573" spans="1:17" s="14" customFormat="1" ht="15.75" customHeight="1">
      <c r="A573" s="74"/>
      <c r="B573" s="137" t="s">
        <v>1705</v>
      </c>
      <c r="C573" s="90" t="s">
        <v>1706</v>
      </c>
      <c r="D573" s="119" t="s">
        <v>1707</v>
      </c>
      <c r="E573" s="107">
        <v>2010</v>
      </c>
      <c r="F573" s="92">
        <v>14</v>
      </c>
      <c r="G573" s="140" t="s">
        <v>62</v>
      </c>
      <c r="H573"/>
      <c r="I573" s="107"/>
      <c r="J573" s="54">
        <f>K573+K573*0.1</f>
        <v>594</v>
      </c>
      <c r="K573" s="55">
        <f>L573-L573*$J$2%</f>
        <v>540</v>
      </c>
      <c r="L573" s="94">
        <v>540</v>
      </c>
      <c r="M573" s="93"/>
      <c r="N573"/>
      <c r="Q573" s="95" t="s">
        <v>28</v>
      </c>
    </row>
    <row r="574" spans="1:17" s="14" customFormat="1" ht="15.75" customHeight="1">
      <c r="A574" s="1"/>
      <c r="B574" s="110" t="s">
        <v>1708</v>
      </c>
      <c r="C574" s="146" t="s">
        <v>1709</v>
      </c>
      <c r="D574" s="91" t="s">
        <v>1710</v>
      </c>
      <c r="E574" s="92">
        <v>2006</v>
      </c>
      <c r="F574" s="92">
        <v>12</v>
      </c>
      <c r="G574" s="118" t="s">
        <v>42</v>
      </c>
      <c r="H574"/>
      <c r="I574" s="92"/>
      <c r="J574" s="54">
        <f>K574+K574*0.1</f>
        <v>704</v>
      </c>
      <c r="K574" s="55">
        <f>L574-L574*$J$2%</f>
        <v>640</v>
      </c>
      <c r="L574" s="94">
        <v>640</v>
      </c>
      <c r="M574" s="93"/>
      <c r="N574"/>
      <c r="Q574" s="113" t="s">
        <v>28</v>
      </c>
    </row>
    <row r="575" spans="1:17" s="14" customFormat="1" ht="19.5" customHeight="1">
      <c r="A575" s="10"/>
      <c r="B575" s="110" t="s">
        <v>1711</v>
      </c>
      <c r="C575" s="111" t="s">
        <v>1712</v>
      </c>
      <c r="D575" s="112" t="s">
        <v>1713</v>
      </c>
      <c r="E575" s="107">
        <v>2002</v>
      </c>
      <c r="F575" s="107">
        <v>16</v>
      </c>
      <c r="G575" s="81" t="s">
        <v>54</v>
      </c>
      <c r="H575"/>
      <c r="I575" s="93"/>
      <c r="J575" s="54">
        <f>K575+K575*0.1</f>
        <v>550</v>
      </c>
      <c r="K575" s="55">
        <f>L575-L575*$J$2%</f>
        <v>500</v>
      </c>
      <c r="L575" s="94">
        <v>500</v>
      </c>
      <c r="M575" s="93"/>
      <c r="N575"/>
      <c r="Q575" s="113" t="s">
        <v>28</v>
      </c>
    </row>
    <row r="576" spans="1:17" s="14" customFormat="1" ht="16.5" customHeight="1">
      <c r="A576" s="76"/>
      <c r="B576" s="110" t="s">
        <v>1714</v>
      </c>
      <c r="C576" s="111" t="s">
        <v>1715</v>
      </c>
      <c r="D576" s="112" t="s">
        <v>1716</v>
      </c>
      <c r="E576" s="107">
        <v>2006</v>
      </c>
      <c r="F576" s="107">
        <v>8</v>
      </c>
      <c r="G576" s="81" t="s">
        <v>212</v>
      </c>
      <c r="H576"/>
      <c r="I576" s="93"/>
      <c r="J576" s="54">
        <f>K576+K576*0.1</f>
        <v>607.2</v>
      </c>
      <c r="K576" s="55">
        <f>L576-L576*$J$2%</f>
        <v>552</v>
      </c>
      <c r="L576" s="94">
        <v>552</v>
      </c>
      <c r="M576" s="93"/>
      <c r="N576"/>
      <c r="Q576" s="113" t="s">
        <v>28</v>
      </c>
    </row>
    <row r="577" spans="1:17" s="14" customFormat="1" ht="16.5" customHeight="1">
      <c r="A577" s="76"/>
      <c r="B577" s="166" t="s">
        <v>72</v>
      </c>
      <c r="C577" s="111" t="s">
        <v>73</v>
      </c>
      <c r="D577" s="135" t="s">
        <v>74</v>
      </c>
      <c r="E577" s="107">
        <v>2018</v>
      </c>
      <c r="F577" s="107">
        <v>4</v>
      </c>
      <c r="G577" s="81" t="s">
        <v>75</v>
      </c>
      <c r="H577"/>
      <c r="I577" s="93"/>
      <c r="J577" s="54">
        <f>K577+K577*0.1</f>
        <v>1430</v>
      </c>
      <c r="K577" s="55">
        <f>L577-L577*$J$2%</f>
        <v>1300</v>
      </c>
      <c r="L577" s="94">
        <v>1300</v>
      </c>
      <c r="M577" s="93"/>
      <c r="N577"/>
      <c r="O577" s="58">
        <v>43334</v>
      </c>
      <c r="Q577" s="113" t="s">
        <v>28</v>
      </c>
    </row>
    <row r="578" spans="1:17" s="152" customFormat="1" ht="16.5" customHeight="1">
      <c r="A578" s="76"/>
      <c r="B578" s="77" t="s">
        <v>1717</v>
      </c>
      <c r="C578" s="90" t="s">
        <v>1718</v>
      </c>
      <c r="D578" s="119" t="s">
        <v>1719</v>
      </c>
      <c r="E578" s="92">
        <v>2013</v>
      </c>
      <c r="F578" s="92">
        <v>5</v>
      </c>
      <c r="G578" s="118" t="s">
        <v>115</v>
      </c>
      <c r="H578"/>
      <c r="I578" s="117"/>
      <c r="J578" s="54">
        <f>K578+K578*0.1</f>
        <v>998.8</v>
      </c>
      <c r="K578" s="55">
        <f>L578-L578*$J$2%</f>
        <v>908</v>
      </c>
      <c r="L578" s="94">
        <v>908</v>
      </c>
      <c r="M578" s="93"/>
      <c r="N578"/>
      <c r="O578" s="14"/>
      <c r="P578" s="14"/>
      <c r="Q578" s="95" t="s">
        <v>28</v>
      </c>
    </row>
    <row r="579" spans="1:17" s="14" customFormat="1" ht="15.75" customHeight="1">
      <c r="A579" s="76"/>
      <c r="B579" s="110" t="s">
        <v>1720</v>
      </c>
      <c r="C579" s="111" t="s">
        <v>1721</v>
      </c>
      <c r="D579" s="112" t="s">
        <v>1722</v>
      </c>
      <c r="E579" s="107">
        <v>2012</v>
      </c>
      <c r="F579" s="107">
        <v>8</v>
      </c>
      <c r="G579" s="81" t="s">
        <v>50</v>
      </c>
      <c r="H579"/>
      <c r="I579" s="107" t="s">
        <v>71</v>
      </c>
      <c r="J579" s="54">
        <f>K579+K579*0.1</f>
        <v>792</v>
      </c>
      <c r="K579" s="55">
        <f>L579-L579*$J$2%</f>
        <v>720</v>
      </c>
      <c r="L579" s="94">
        <v>720</v>
      </c>
      <c r="M579" s="93"/>
      <c r="N579"/>
      <c r="Q579" s="95" t="s">
        <v>28</v>
      </c>
    </row>
    <row r="580" spans="1:17" s="14" customFormat="1" ht="15.75" customHeight="1">
      <c r="A580" s="76"/>
      <c r="B580" s="77" t="s">
        <v>76</v>
      </c>
      <c r="C580" s="90" t="s">
        <v>77</v>
      </c>
      <c r="D580" s="91" t="s">
        <v>78</v>
      </c>
      <c r="E580" s="92">
        <v>2018</v>
      </c>
      <c r="F580" s="92">
        <v>16</v>
      </c>
      <c r="G580" s="81" t="s">
        <v>79</v>
      </c>
      <c r="H580" s="57"/>
      <c r="I580" s="93"/>
      <c r="J580" s="54">
        <f>K580+K580*0.1</f>
        <v>462</v>
      </c>
      <c r="K580" s="55">
        <f>L580-L580*$J$2%</f>
        <v>420</v>
      </c>
      <c r="L580" s="94">
        <v>420</v>
      </c>
      <c r="M580" s="93"/>
      <c r="N580" s="57"/>
      <c r="O580" s="58">
        <v>43375</v>
      </c>
      <c r="Q580" s="95" t="s">
        <v>28</v>
      </c>
    </row>
    <row r="581" spans="1:17" s="14" customFormat="1" ht="18.75" customHeight="1">
      <c r="A581" s="10"/>
      <c r="B581" s="110" t="s">
        <v>1723</v>
      </c>
      <c r="C581" s="111" t="s">
        <v>834</v>
      </c>
      <c r="D581" s="112" t="s">
        <v>835</v>
      </c>
      <c r="E581" s="107">
        <v>2008</v>
      </c>
      <c r="F581" s="107">
        <v>10</v>
      </c>
      <c r="G581" s="81" t="s">
        <v>33</v>
      </c>
      <c r="H581"/>
      <c r="I581" s="93"/>
      <c r="J581" s="54">
        <f>K581+K581*0.1</f>
        <v>462</v>
      </c>
      <c r="K581" s="55">
        <f>L581-L581*$J$2%</f>
        <v>420</v>
      </c>
      <c r="L581" s="94">
        <v>420</v>
      </c>
      <c r="M581" s="93"/>
      <c r="N581"/>
      <c r="Q581" s="113" t="s">
        <v>28</v>
      </c>
    </row>
    <row r="582" spans="1:17" s="14" customFormat="1" ht="15.75" customHeight="1">
      <c r="A582" s="76"/>
      <c r="B582" s="110" t="s">
        <v>1724</v>
      </c>
      <c r="C582" s="111" t="s">
        <v>1725</v>
      </c>
      <c r="D582" s="112" t="s">
        <v>1726</v>
      </c>
      <c r="E582" s="107">
        <v>2012</v>
      </c>
      <c r="F582" s="92">
        <v>16</v>
      </c>
      <c r="G582" s="118" t="s">
        <v>263</v>
      </c>
      <c r="H582"/>
      <c r="I582" s="148"/>
      <c r="J582" s="54">
        <f>K582+K582*0.1</f>
        <v>316.8</v>
      </c>
      <c r="K582" s="55">
        <f>L582-L582*$J$2%</f>
        <v>288</v>
      </c>
      <c r="L582" s="94">
        <v>288</v>
      </c>
      <c r="M582" s="93"/>
      <c r="N582"/>
      <c r="Q582" s="113" t="s">
        <v>28</v>
      </c>
    </row>
    <row r="583" spans="1:17" s="14" customFormat="1" ht="15.75" customHeight="1">
      <c r="A583" s="76"/>
      <c r="B583" s="77" t="s">
        <v>1727</v>
      </c>
      <c r="C583" s="90" t="s">
        <v>1728</v>
      </c>
      <c r="D583" s="119" t="s">
        <v>1729</v>
      </c>
      <c r="E583" s="92">
        <v>2014</v>
      </c>
      <c r="F583" s="92">
        <v>14</v>
      </c>
      <c r="G583" s="118" t="s">
        <v>730</v>
      </c>
      <c r="H583"/>
      <c r="I583" s="148"/>
      <c r="J583" s="54">
        <f>K583+K583*0.1</f>
        <v>554.4</v>
      </c>
      <c r="K583" s="55">
        <f>L583-L583*$J$2%</f>
        <v>504</v>
      </c>
      <c r="L583" s="94">
        <v>504</v>
      </c>
      <c r="M583" s="93"/>
      <c r="N583"/>
      <c r="Q583" s="95" t="s">
        <v>28</v>
      </c>
    </row>
    <row r="584" spans="1:17" s="14" customFormat="1" ht="15.75" customHeight="1">
      <c r="A584" s="76"/>
      <c r="B584" s="77" t="s">
        <v>1730</v>
      </c>
      <c r="C584" s="111" t="s">
        <v>1731</v>
      </c>
      <c r="D584" s="77" t="s">
        <v>1732</v>
      </c>
      <c r="E584" s="92">
        <v>2010</v>
      </c>
      <c r="F584" s="92">
        <v>5</v>
      </c>
      <c r="G584" s="118" t="s">
        <v>1733</v>
      </c>
      <c r="H584"/>
      <c r="I584" s="77"/>
      <c r="J584" s="54">
        <f>K584+K584*0.1</f>
        <v>950.4</v>
      </c>
      <c r="K584" s="55">
        <f>L584-L584*$J$2%</f>
        <v>864</v>
      </c>
      <c r="L584" s="94">
        <v>864</v>
      </c>
      <c r="M584" s="77"/>
      <c r="N584"/>
      <c r="Q584" s="95" t="s">
        <v>28</v>
      </c>
    </row>
    <row r="585" spans="1:17" s="14" customFormat="1" ht="16.5" customHeight="1">
      <c r="A585" s="10"/>
      <c r="B585" s="77" t="s">
        <v>1734</v>
      </c>
      <c r="C585" s="119" t="s">
        <v>1735</v>
      </c>
      <c r="D585" s="119" t="s">
        <v>1736</v>
      </c>
      <c r="E585" s="92">
        <v>2015</v>
      </c>
      <c r="F585" s="92">
        <v>8</v>
      </c>
      <c r="G585" s="118" t="s">
        <v>440</v>
      </c>
      <c r="H585"/>
      <c r="I585" s="93"/>
      <c r="J585" s="54">
        <f>K585+K585*0.1</f>
        <v>715</v>
      </c>
      <c r="K585" s="55">
        <f>L585-L585*$J$2%</f>
        <v>650</v>
      </c>
      <c r="L585" s="94">
        <v>650</v>
      </c>
      <c r="M585" s="93"/>
      <c r="N585"/>
      <c r="Q585" s="95" t="s">
        <v>28</v>
      </c>
    </row>
    <row r="586" spans="1:17" s="14" customFormat="1" ht="18" customHeight="1">
      <c r="A586" s="10"/>
      <c r="B586" s="110" t="s">
        <v>1737</v>
      </c>
      <c r="C586" s="164" t="s">
        <v>1738</v>
      </c>
      <c r="D586" s="112" t="s">
        <v>1739</v>
      </c>
      <c r="E586" s="107">
        <v>2005</v>
      </c>
      <c r="F586" s="107">
        <v>8</v>
      </c>
      <c r="G586" s="81" t="s">
        <v>353</v>
      </c>
      <c r="H586"/>
      <c r="I586" s="93"/>
      <c r="J586" s="54">
        <f>K586+K586*0.1</f>
        <v>554.4</v>
      </c>
      <c r="K586" s="55">
        <f>L586-L586*$J$2%</f>
        <v>504</v>
      </c>
      <c r="L586" s="94">
        <v>504</v>
      </c>
      <c r="M586" s="93"/>
      <c r="N586"/>
      <c r="Q586" s="113" t="s">
        <v>28</v>
      </c>
    </row>
    <row r="587" spans="1:17" s="14" customFormat="1" ht="15.75" customHeight="1">
      <c r="A587" s="10"/>
      <c r="B587" s="110" t="s">
        <v>1740</v>
      </c>
      <c r="C587" s="111" t="s">
        <v>1741</v>
      </c>
      <c r="D587" s="112" t="s">
        <v>1742</v>
      </c>
      <c r="E587" s="107">
        <v>2007</v>
      </c>
      <c r="F587" s="107">
        <v>12</v>
      </c>
      <c r="G587" s="81" t="s">
        <v>70</v>
      </c>
      <c r="H587"/>
      <c r="I587" s="93"/>
      <c r="J587" s="54">
        <f>K587+K587*0.1</f>
        <v>316.8</v>
      </c>
      <c r="K587" s="55">
        <f>L587-L587*$J$2%</f>
        <v>288</v>
      </c>
      <c r="L587" s="94">
        <v>288</v>
      </c>
      <c r="M587" s="93"/>
      <c r="N587"/>
      <c r="Q587" s="113" t="s">
        <v>28</v>
      </c>
    </row>
    <row r="588" spans="1:17" s="14" customFormat="1" ht="18" customHeight="1">
      <c r="A588" s="76"/>
      <c r="B588" s="77" t="s">
        <v>1743</v>
      </c>
      <c r="C588" s="90" t="s">
        <v>1744</v>
      </c>
      <c r="D588" s="119" t="s">
        <v>1745</v>
      </c>
      <c r="E588" s="92">
        <v>2013</v>
      </c>
      <c r="F588" s="92">
        <v>24</v>
      </c>
      <c r="G588" s="118" t="s">
        <v>1746</v>
      </c>
      <c r="H588"/>
      <c r="I588" s="148"/>
      <c r="J588" s="54">
        <f>K588+K588*0.1</f>
        <v>316.8</v>
      </c>
      <c r="K588" s="55">
        <f>L588-L588*$J$2%</f>
        <v>288</v>
      </c>
      <c r="L588" s="94">
        <v>288</v>
      </c>
      <c r="M588" s="93"/>
      <c r="N588"/>
      <c r="Q588" s="95" t="s">
        <v>28</v>
      </c>
    </row>
    <row r="589" spans="1:17" s="14" customFormat="1" ht="16.5" customHeight="1">
      <c r="A589" s="76"/>
      <c r="B589" s="110" t="s">
        <v>1747</v>
      </c>
      <c r="C589" s="134" t="s">
        <v>1748</v>
      </c>
      <c r="D589" s="135" t="s">
        <v>1749</v>
      </c>
      <c r="E589" s="136">
        <v>2007</v>
      </c>
      <c r="F589" s="107">
        <v>8</v>
      </c>
      <c r="G589" s="81" t="s">
        <v>1750</v>
      </c>
      <c r="H589"/>
      <c r="I589" s="93"/>
      <c r="J589" s="54">
        <f>K589+K589*0.1</f>
        <v>792</v>
      </c>
      <c r="K589" s="55">
        <f>L589-L589*$J$2%</f>
        <v>720</v>
      </c>
      <c r="L589" s="94">
        <v>720</v>
      </c>
      <c r="M589" s="93"/>
      <c r="N589"/>
      <c r="Q589" s="113" t="s">
        <v>28</v>
      </c>
    </row>
    <row r="590" spans="1:17" s="14" customFormat="1" ht="16.5" customHeight="1">
      <c r="A590" s="10"/>
      <c r="B590" s="110" t="s">
        <v>1751</v>
      </c>
      <c r="C590" s="111" t="s">
        <v>1752</v>
      </c>
      <c r="D590" s="112" t="s">
        <v>1753</v>
      </c>
      <c r="E590" s="107">
        <v>2004</v>
      </c>
      <c r="F590" s="107">
        <v>10</v>
      </c>
      <c r="G590" s="81" t="s">
        <v>192</v>
      </c>
      <c r="H590"/>
      <c r="I590" s="93"/>
      <c r="J590" s="54">
        <f>K590+K590*0.1</f>
        <v>475.2</v>
      </c>
      <c r="K590" s="55">
        <f>L590-L590*$J$2%</f>
        <v>432</v>
      </c>
      <c r="L590" s="94">
        <v>432</v>
      </c>
      <c r="M590" s="93"/>
      <c r="N590"/>
      <c r="Q590" s="113" t="s">
        <v>28</v>
      </c>
    </row>
    <row r="591" spans="1:17" s="14" customFormat="1" ht="16.5" customHeight="1">
      <c r="A591" s="76"/>
      <c r="B591" s="137" t="s">
        <v>1754</v>
      </c>
      <c r="C591" s="90" t="s">
        <v>1755</v>
      </c>
      <c r="D591" s="119" t="s">
        <v>1756</v>
      </c>
      <c r="E591" s="92">
        <v>2009</v>
      </c>
      <c r="F591" s="92">
        <v>8</v>
      </c>
      <c r="G591" s="118" t="s">
        <v>87</v>
      </c>
      <c r="H591"/>
      <c r="I591" s="93"/>
      <c r="J591" s="54">
        <f>K591+K591*0.1</f>
        <v>554.4</v>
      </c>
      <c r="K591" s="55">
        <f>L591-L591*$J$2%</f>
        <v>504</v>
      </c>
      <c r="L591" s="94">
        <v>504</v>
      </c>
      <c r="M591" s="93"/>
      <c r="N591"/>
      <c r="Q591" s="95" t="s">
        <v>28</v>
      </c>
    </row>
    <row r="592" spans="1:17" s="14" customFormat="1" ht="16.5" customHeight="1">
      <c r="A592" s="76"/>
      <c r="B592" s="77" t="s">
        <v>88</v>
      </c>
      <c r="C592" s="90" t="s">
        <v>89</v>
      </c>
      <c r="D592" s="119" t="s">
        <v>90</v>
      </c>
      <c r="E592" s="136">
        <v>2018</v>
      </c>
      <c r="F592" s="107">
        <v>12</v>
      </c>
      <c r="G592" s="108" t="s">
        <v>91</v>
      </c>
      <c r="H592" s="57"/>
      <c r="I592" s="93"/>
      <c r="J592" s="54">
        <f>K592+K592*0.1</f>
        <v>550</v>
      </c>
      <c r="K592" s="55">
        <f>L592-L592*$J$2%</f>
        <v>500</v>
      </c>
      <c r="L592" s="94">
        <v>500</v>
      </c>
      <c r="M592" s="93"/>
      <c r="N592" s="57"/>
      <c r="O592" s="58">
        <v>43311</v>
      </c>
      <c r="Q592" s="95"/>
    </row>
    <row r="593" spans="1:17" s="14" customFormat="1" ht="15.75" customHeight="1">
      <c r="A593" s="76"/>
      <c r="B593" s="137" t="s">
        <v>1757</v>
      </c>
      <c r="C593" s="90" t="s">
        <v>1758</v>
      </c>
      <c r="D593" s="119" t="s">
        <v>1759</v>
      </c>
      <c r="E593" s="92">
        <v>2009</v>
      </c>
      <c r="F593" s="92">
        <v>14</v>
      </c>
      <c r="G593" s="118" t="s">
        <v>62</v>
      </c>
      <c r="H593"/>
      <c r="I593" s="93"/>
      <c r="J593" s="54">
        <f>K593+K593*0.1</f>
        <v>541.2</v>
      </c>
      <c r="K593" s="55">
        <f>L593-L593*$J$2%</f>
        <v>492</v>
      </c>
      <c r="L593" s="94">
        <v>492</v>
      </c>
      <c r="M593" s="93"/>
      <c r="N593"/>
      <c r="Q593" s="95" t="s">
        <v>28</v>
      </c>
    </row>
    <row r="594" spans="1:17" s="14" customFormat="1" ht="15.75" customHeight="1">
      <c r="A594" s="10"/>
      <c r="B594" s="77" t="s">
        <v>1760</v>
      </c>
      <c r="C594" s="90" t="s">
        <v>1758</v>
      </c>
      <c r="D594" s="119" t="s">
        <v>1761</v>
      </c>
      <c r="E594" s="92">
        <v>2015</v>
      </c>
      <c r="F594" s="92">
        <v>10</v>
      </c>
      <c r="G594" s="118" t="s">
        <v>453</v>
      </c>
      <c r="H594"/>
      <c r="I594" s="93" t="s">
        <v>71</v>
      </c>
      <c r="J594" s="54">
        <f>K594+K594*0.1</f>
        <v>605</v>
      </c>
      <c r="K594" s="55">
        <f>L594-L594*$J$2%</f>
        <v>550</v>
      </c>
      <c r="L594" s="94">
        <v>550</v>
      </c>
      <c r="M594" s="93"/>
      <c r="N594"/>
      <c r="Q594" s="95" t="s">
        <v>28</v>
      </c>
    </row>
    <row r="595" spans="1:17" s="14" customFormat="1" ht="16.5" customHeight="1">
      <c r="A595" s="10"/>
      <c r="B595" s="77" t="s">
        <v>1762</v>
      </c>
      <c r="C595" s="90" t="s">
        <v>1758</v>
      </c>
      <c r="D595" s="119" t="s">
        <v>1763</v>
      </c>
      <c r="E595" s="92">
        <v>2015</v>
      </c>
      <c r="F595" s="92">
        <v>10</v>
      </c>
      <c r="G595" s="118" t="s">
        <v>625</v>
      </c>
      <c r="H595"/>
      <c r="I595" s="93" t="s">
        <v>71</v>
      </c>
      <c r="J595" s="54">
        <f>K595+K595*0.1</f>
        <v>539</v>
      </c>
      <c r="K595" s="55">
        <f>L595-L595*$J$2%</f>
        <v>490</v>
      </c>
      <c r="L595" s="94">
        <v>490</v>
      </c>
      <c r="M595" s="93"/>
      <c r="N595"/>
      <c r="Q595" s="95" t="s">
        <v>28</v>
      </c>
    </row>
    <row r="596" spans="1:17" s="14" customFormat="1" ht="15.75" customHeight="1">
      <c r="A596" s="10"/>
      <c r="B596" s="110" t="s">
        <v>1764</v>
      </c>
      <c r="C596" s="111" t="s">
        <v>1765</v>
      </c>
      <c r="D596" s="112" t="s">
        <v>1766</v>
      </c>
      <c r="E596" s="107">
        <v>2009</v>
      </c>
      <c r="F596" s="107"/>
      <c r="G596" s="81" t="s">
        <v>1767</v>
      </c>
      <c r="H596"/>
      <c r="I596" s="93"/>
      <c r="J596" s="54">
        <f>K596+K596*0.1</f>
        <v>594</v>
      </c>
      <c r="K596" s="55">
        <f>L596-L596*$J$2%</f>
        <v>540</v>
      </c>
      <c r="L596" s="94">
        <v>540</v>
      </c>
      <c r="M596" s="93"/>
      <c r="N596"/>
      <c r="Q596" s="113" t="s">
        <v>694</v>
      </c>
    </row>
    <row r="597" spans="1:17" s="14" customFormat="1" ht="15.75" customHeight="1">
      <c r="A597" s="10"/>
      <c r="B597" s="110" t="s">
        <v>1768</v>
      </c>
      <c r="C597" s="111" t="s">
        <v>1769</v>
      </c>
      <c r="D597" s="112" t="s">
        <v>1770</v>
      </c>
      <c r="E597" s="107">
        <v>2008</v>
      </c>
      <c r="F597" s="107">
        <v>10</v>
      </c>
      <c r="G597" s="81" t="s">
        <v>70</v>
      </c>
      <c r="H597"/>
      <c r="I597" s="93"/>
      <c r="J597" s="54">
        <f>K597+K597*0.1</f>
        <v>316.8</v>
      </c>
      <c r="K597" s="55">
        <f>L597-L597*$J$2%</f>
        <v>288</v>
      </c>
      <c r="L597" s="94">
        <v>288</v>
      </c>
      <c r="M597" s="93"/>
      <c r="N597"/>
      <c r="Q597" s="113" t="s">
        <v>28</v>
      </c>
    </row>
    <row r="598" spans="1:17" s="14" customFormat="1" ht="16.5" customHeight="1">
      <c r="A598" s="76"/>
      <c r="B598" s="77" t="s">
        <v>1771</v>
      </c>
      <c r="C598" s="111" t="s">
        <v>1772</v>
      </c>
      <c r="D598" s="112" t="s">
        <v>1773</v>
      </c>
      <c r="E598" s="107">
        <v>2016</v>
      </c>
      <c r="F598" s="107"/>
      <c r="G598" s="81" t="s">
        <v>83</v>
      </c>
      <c r="H598"/>
      <c r="I598" s="93"/>
      <c r="J598" s="54">
        <f>K598+K598*0.1</f>
        <v>825</v>
      </c>
      <c r="K598" s="55">
        <f>L598-L598*$J$2%</f>
        <v>750</v>
      </c>
      <c r="L598" s="94">
        <v>750</v>
      </c>
      <c r="M598" s="93"/>
      <c r="N598"/>
      <c r="O598" s="58">
        <v>42514</v>
      </c>
      <c r="Q598" s="113" t="s">
        <v>28</v>
      </c>
    </row>
    <row r="599" spans="1:17" s="14" customFormat="1" ht="19.5" customHeight="1">
      <c r="A599" s="76"/>
      <c r="B599" s="137" t="s">
        <v>1774</v>
      </c>
      <c r="C599" s="90" t="s">
        <v>1775</v>
      </c>
      <c r="D599" s="119" t="s">
        <v>1776</v>
      </c>
      <c r="E599" s="92">
        <v>2004</v>
      </c>
      <c r="F599" s="92">
        <v>16</v>
      </c>
      <c r="G599" s="118" t="s">
        <v>178</v>
      </c>
      <c r="H599"/>
      <c r="I599" s="93"/>
      <c r="J599" s="54">
        <f>K599+K599*0.1</f>
        <v>167.2</v>
      </c>
      <c r="K599" s="55">
        <f>L599-L599*$J$2%</f>
        <v>152</v>
      </c>
      <c r="L599" s="94">
        <v>152</v>
      </c>
      <c r="M599" s="93"/>
      <c r="N599"/>
      <c r="Q599" s="95" t="s">
        <v>322</v>
      </c>
    </row>
    <row r="600" spans="1:17" s="14" customFormat="1" ht="16.5" customHeight="1">
      <c r="A600" s="10"/>
      <c r="B600" s="77" t="s">
        <v>1777</v>
      </c>
      <c r="C600" s="90" t="s">
        <v>1778</v>
      </c>
      <c r="D600" s="119" t="s">
        <v>1779</v>
      </c>
      <c r="E600" s="92">
        <v>2012</v>
      </c>
      <c r="F600" s="92">
        <v>8</v>
      </c>
      <c r="G600" s="118" t="s">
        <v>755</v>
      </c>
      <c r="H600"/>
      <c r="I600" s="93" t="s">
        <v>71</v>
      </c>
      <c r="J600" s="54">
        <f>K600+K600*0.1</f>
        <v>792</v>
      </c>
      <c r="K600" s="55">
        <f>L600-L600*$J$2%</f>
        <v>720</v>
      </c>
      <c r="L600" s="94">
        <v>720</v>
      </c>
      <c r="M600" s="148"/>
      <c r="N600"/>
      <c r="Q600" s="95" t="s">
        <v>28</v>
      </c>
    </row>
    <row r="601" spans="1:17" s="14" customFormat="1" ht="15.75" customHeight="1">
      <c r="A601" s="10"/>
      <c r="B601" s="77" t="s">
        <v>1780</v>
      </c>
      <c r="C601" s="90" t="s">
        <v>1781</v>
      </c>
      <c r="D601" s="119" t="s">
        <v>1782</v>
      </c>
      <c r="E601" s="92">
        <v>2003</v>
      </c>
      <c r="F601" s="92">
        <v>16</v>
      </c>
      <c r="G601" s="118" t="s">
        <v>91</v>
      </c>
      <c r="H601"/>
      <c r="I601" s="93"/>
      <c r="J601" s="54">
        <f>K601+K601*0.1</f>
        <v>220</v>
      </c>
      <c r="K601" s="55">
        <f>L601-L601*$J$2%</f>
        <v>200</v>
      </c>
      <c r="L601" s="94">
        <v>200</v>
      </c>
      <c r="M601" s="148"/>
      <c r="N601"/>
      <c r="Q601" s="95" t="s">
        <v>28</v>
      </c>
    </row>
    <row r="602" spans="1:17" s="14" customFormat="1" ht="15.75" customHeight="1">
      <c r="A602" s="10"/>
      <c r="B602" s="77" t="s">
        <v>1783</v>
      </c>
      <c r="C602" s="90" t="s">
        <v>1784</v>
      </c>
      <c r="D602" s="119" t="s">
        <v>1785</v>
      </c>
      <c r="E602" s="92">
        <v>2008</v>
      </c>
      <c r="F602" s="92"/>
      <c r="G602" s="118" t="s">
        <v>598</v>
      </c>
      <c r="H602"/>
      <c r="I602" s="93"/>
      <c r="J602" s="54">
        <f>K602+K602*0.1</f>
        <v>85.8</v>
      </c>
      <c r="K602" s="55">
        <f>L602-L602*$J$2%</f>
        <v>78</v>
      </c>
      <c r="L602" s="94">
        <v>78</v>
      </c>
      <c r="M602" s="148"/>
      <c r="N602"/>
      <c r="Q602" s="95" t="s">
        <v>28</v>
      </c>
    </row>
    <row r="603" spans="1:17" s="14" customFormat="1" ht="16.5" customHeight="1">
      <c r="A603" s="10"/>
      <c r="B603" s="110" t="s">
        <v>1786</v>
      </c>
      <c r="C603" s="111" t="s">
        <v>1787</v>
      </c>
      <c r="D603" s="112" t="s">
        <v>1788</v>
      </c>
      <c r="E603" s="107">
        <v>2009</v>
      </c>
      <c r="F603" s="107">
        <v>16</v>
      </c>
      <c r="G603" s="81" t="s">
        <v>46</v>
      </c>
      <c r="H603"/>
      <c r="I603" s="93"/>
      <c r="J603" s="54">
        <f>K603+K603*0.1</f>
        <v>275</v>
      </c>
      <c r="K603" s="55">
        <f>L603-L603*$J$2%</f>
        <v>250</v>
      </c>
      <c r="L603" s="94">
        <v>250</v>
      </c>
      <c r="M603" s="93"/>
      <c r="N603"/>
      <c r="Q603" s="95" t="s">
        <v>28</v>
      </c>
    </row>
    <row r="604" spans="1:17" s="14" customFormat="1" ht="16.5" customHeight="1">
      <c r="A604" s="10"/>
      <c r="B604" s="110" t="s">
        <v>1789</v>
      </c>
      <c r="C604" s="111" t="s">
        <v>1790</v>
      </c>
      <c r="D604" s="112" t="s">
        <v>1791</v>
      </c>
      <c r="E604" s="107">
        <v>2007</v>
      </c>
      <c r="F604" s="107">
        <v>20</v>
      </c>
      <c r="G604" s="81" t="s">
        <v>791</v>
      </c>
      <c r="H604"/>
      <c r="I604" s="93"/>
      <c r="J604" s="54">
        <f>K604+K604*0.1</f>
        <v>343.2</v>
      </c>
      <c r="K604" s="55">
        <f>L604-L604*$J$2%</f>
        <v>312</v>
      </c>
      <c r="L604" s="94">
        <v>312</v>
      </c>
      <c r="M604" s="93"/>
      <c r="N604"/>
      <c r="Q604" s="113" t="s">
        <v>28</v>
      </c>
    </row>
    <row r="605" spans="1:17" s="14" customFormat="1" ht="16.5" customHeight="1">
      <c r="A605" s="76"/>
      <c r="B605" s="110" t="s">
        <v>1792</v>
      </c>
      <c r="C605" s="111" t="s">
        <v>1793</v>
      </c>
      <c r="D605" s="112" t="s">
        <v>1794</v>
      </c>
      <c r="E605" s="107">
        <v>2012</v>
      </c>
      <c r="F605" s="107">
        <v>12</v>
      </c>
      <c r="G605" s="81" t="s">
        <v>1795</v>
      </c>
      <c r="H605"/>
      <c r="I605" s="93"/>
      <c r="J605" s="54">
        <f>K605+K605*0.1</f>
        <v>818.4</v>
      </c>
      <c r="K605" s="55">
        <f>L605-L605*$J$2%</f>
        <v>744</v>
      </c>
      <c r="L605" s="94">
        <v>744</v>
      </c>
      <c r="M605" s="93"/>
      <c r="N605"/>
      <c r="Q605" s="95" t="s">
        <v>28</v>
      </c>
    </row>
    <row r="606" spans="1:17" s="14" customFormat="1" ht="16.5" customHeight="1">
      <c r="A606" s="76"/>
      <c r="B606" s="77" t="s">
        <v>1796</v>
      </c>
      <c r="C606" s="90" t="s">
        <v>1797</v>
      </c>
      <c r="D606" s="119" t="s">
        <v>1798</v>
      </c>
      <c r="E606" s="92">
        <v>2012</v>
      </c>
      <c r="F606" s="92">
        <v>8</v>
      </c>
      <c r="G606" s="118" t="s">
        <v>611</v>
      </c>
      <c r="H606"/>
      <c r="I606" s="148"/>
      <c r="J606" s="54">
        <f>K606+K606*0.1</f>
        <v>409.2</v>
      </c>
      <c r="K606" s="55">
        <f>L606-L606*$J$2%</f>
        <v>372</v>
      </c>
      <c r="L606" s="94">
        <v>372</v>
      </c>
      <c r="M606" s="93"/>
      <c r="N606"/>
      <c r="Q606" s="95" t="s">
        <v>28</v>
      </c>
    </row>
    <row r="607" spans="1:17" s="14" customFormat="1" ht="16.5" customHeight="1">
      <c r="A607" s="10"/>
      <c r="B607" s="137" t="s">
        <v>1799</v>
      </c>
      <c r="C607" s="90" t="s">
        <v>1797</v>
      </c>
      <c r="D607" s="119" t="s">
        <v>1800</v>
      </c>
      <c r="E607" s="92">
        <v>2011</v>
      </c>
      <c r="F607" s="92">
        <v>8</v>
      </c>
      <c r="G607" s="118" t="s">
        <v>70</v>
      </c>
      <c r="H607"/>
      <c r="I607" s="148"/>
      <c r="J607" s="54">
        <f>K607+K607*0.1</f>
        <v>356.4</v>
      </c>
      <c r="K607" s="55">
        <f>L607-L607*$J$2%</f>
        <v>324</v>
      </c>
      <c r="L607" s="94">
        <v>324</v>
      </c>
      <c r="M607" s="148"/>
      <c r="N607"/>
      <c r="O607" s="152"/>
      <c r="P607" s="152"/>
      <c r="Q607" s="95" t="s">
        <v>28</v>
      </c>
    </row>
    <row r="608" spans="1:17" s="14" customFormat="1" ht="16.5" customHeight="1">
      <c r="A608" s="10"/>
      <c r="B608" s="110" t="s">
        <v>899</v>
      </c>
      <c r="C608" s="111" t="s">
        <v>900</v>
      </c>
      <c r="D608" s="112" t="s">
        <v>901</v>
      </c>
      <c r="E608" s="107">
        <v>2007</v>
      </c>
      <c r="F608" s="107">
        <v>10</v>
      </c>
      <c r="G608" s="81" t="s">
        <v>171</v>
      </c>
      <c r="H608"/>
      <c r="I608" s="93"/>
      <c r="J608" s="54">
        <f>K608+K608*0.1</f>
        <v>541.2</v>
      </c>
      <c r="K608" s="55">
        <f>L608-L608*$J$2%</f>
        <v>492</v>
      </c>
      <c r="L608" s="94">
        <v>492</v>
      </c>
      <c r="M608" s="93"/>
      <c r="N608"/>
      <c r="Q608" s="113" t="s">
        <v>28</v>
      </c>
    </row>
    <row r="609" spans="1:17" s="14" customFormat="1" ht="15.75" customHeight="1">
      <c r="A609" s="74"/>
      <c r="B609" s="137" t="s">
        <v>1801</v>
      </c>
      <c r="C609" s="90" t="s">
        <v>1802</v>
      </c>
      <c r="D609" s="119" t="s">
        <v>1803</v>
      </c>
      <c r="E609" s="92">
        <v>2009</v>
      </c>
      <c r="F609" s="92">
        <v>20</v>
      </c>
      <c r="G609" s="118" t="s">
        <v>559</v>
      </c>
      <c r="H609"/>
      <c r="I609" s="92"/>
      <c r="J609" s="54">
        <f>K609+K609*0.1</f>
        <v>184.8</v>
      </c>
      <c r="K609" s="55">
        <f>L609-L609*$J$2%</f>
        <v>168</v>
      </c>
      <c r="L609" s="94">
        <v>168</v>
      </c>
      <c r="M609" s="93"/>
      <c r="N609"/>
      <c r="Q609" s="95" t="s">
        <v>28</v>
      </c>
    </row>
    <row r="610" spans="1:17" s="14" customFormat="1" ht="15.75" customHeight="1">
      <c r="A610" s="76"/>
      <c r="B610" s="77" t="s">
        <v>1804</v>
      </c>
      <c r="C610" s="90" t="s">
        <v>1805</v>
      </c>
      <c r="D610" s="119" t="s">
        <v>1806</v>
      </c>
      <c r="E610" s="92">
        <v>2011</v>
      </c>
      <c r="F610" s="92">
        <v>10</v>
      </c>
      <c r="G610" s="118" t="s">
        <v>167</v>
      </c>
      <c r="H610"/>
      <c r="I610" s="93"/>
      <c r="J610" s="54">
        <f>K610+K610*0.1</f>
        <v>290.4</v>
      </c>
      <c r="K610" s="55">
        <f>L610-L610*$J$2%</f>
        <v>264</v>
      </c>
      <c r="L610" s="94">
        <v>264</v>
      </c>
      <c r="M610" s="93"/>
      <c r="N610"/>
      <c r="Q610" s="95" t="s">
        <v>28</v>
      </c>
    </row>
    <row r="611" spans="1:17" s="14" customFormat="1" ht="16.5" customHeight="1">
      <c r="A611" s="10"/>
      <c r="B611" s="137" t="s">
        <v>902</v>
      </c>
      <c r="C611" s="137" t="s">
        <v>903</v>
      </c>
      <c r="D611" s="137" t="s">
        <v>904</v>
      </c>
      <c r="E611" s="92">
        <v>2008</v>
      </c>
      <c r="F611" s="107">
        <v>5</v>
      </c>
      <c r="G611" s="137" t="s">
        <v>115</v>
      </c>
      <c r="H611"/>
      <c r="I611" s="137"/>
      <c r="J611" s="54">
        <f>K611+K611*0.1</f>
        <v>693</v>
      </c>
      <c r="K611" s="55">
        <f>L611-L611*$J$2%</f>
        <v>630</v>
      </c>
      <c r="L611" s="94">
        <v>630</v>
      </c>
      <c r="M611" s="137"/>
      <c r="N611"/>
      <c r="Q611" s="137" t="s">
        <v>28</v>
      </c>
    </row>
    <row r="612" spans="1:17" s="14" customFormat="1" ht="16.5" customHeight="1">
      <c r="A612" s="10"/>
      <c r="B612" s="77" t="s">
        <v>1807</v>
      </c>
      <c r="C612" s="90" t="s">
        <v>1808</v>
      </c>
      <c r="D612" s="119" t="s">
        <v>1809</v>
      </c>
      <c r="E612" s="92">
        <v>2017</v>
      </c>
      <c r="F612" s="92">
        <v>20</v>
      </c>
      <c r="G612" s="118" t="s">
        <v>716</v>
      </c>
      <c r="H612" s="57"/>
      <c r="I612" s="93"/>
      <c r="J612" s="54">
        <f>K612+K612*0.1</f>
        <v>275</v>
      </c>
      <c r="K612" s="55">
        <f>L612-L612*$J$2%</f>
        <v>250</v>
      </c>
      <c r="L612" s="94">
        <v>250</v>
      </c>
      <c r="M612" s="93"/>
      <c r="N612" s="57"/>
      <c r="O612" s="58">
        <v>42675</v>
      </c>
      <c r="Q612" s="95" t="s">
        <v>28</v>
      </c>
    </row>
    <row r="613" spans="1:17" s="14" customFormat="1" ht="16.5" customHeight="1">
      <c r="A613" s="10"/>
      <c r="B613" s="77" t="s">
        <v>1810</v>
      </c>
      <c r="C613" s="90" t="s">
        <v>1811</v>
      </c>
      <c r="D613" s="119" t="s">
        <v>1812</v>
      </c>
      <c r="E613" s="92">
        <v>2018</v>
      </c>
      <c r="F613" s="92">
        <v>14</v>
      </c>
      <c r="G613" s="118" t="s">
        <v>566</v>
      </c>
      <c r="H613" s="57"/>
      <c r="I613" s="93"/>
      <c r="J613" s="54">
        <f>K613+K613*0.1</f>
        <v>550</v>
      </c>
      <c r="K613" s="55">
        <f>L613-L613*$J$2%</f>
        <v>500</v>
      </c>
      <c r="L613" s="94">
        <v>500</v>
      </c>
      <c r="M613" s="93"/>
      <c r="N613" s="57"/>
      <c r="O613" s="58">
        <v>43161</v>
      </c>
      <c r="Q613" s="95" t="s">
        <v>28</v>
      </c>
    </row>
    <row r="614" spans="1:17" s="14" customFormat="1" ht="16.5" customHeight="1">
      <c r="A614" s="10"/>
      <c r="B614" s="77" t="s">
        <v>116</v>
      </c>
      <c r="C614" s="90" t="s">
        <v>117</v>
      </c>
      <c r="D614" s="119" t="s">
        <v>118</v>
      </c>
      <c r="E614" s="92">
        <v>2018</v>
      </c>
      <c r="F614" s="92">
        <v>18</v>
      </c>
      <c r="G614" s="118" t="s">
        <v>119</v>
      </c>
      <c r="H614" s="57"/>
      <c r="I614" s="93"/>
      <c r="J614" s="54">
        <f>K614+K614*0.1</f>
        <v>440</v>
      </c>
      <c r="K614" s="55">
        <f>L614-L614*$J$2%</f>
        <v>400</v>
      </c>
      <c r="L614" s="94">
        <v>400</v>
      </c>
      <c r="M614" s="93"/>
      <c r="N614" s="57"/>
      <c r="O614" s="58">
        <v>43382</v>
      </c>
      <c r="Q614" s="95" t="s">
        <v>28</v>
      </c>
    </row>
    <row r="615" spans="1:17" s="152" customFormat="1" ht="30" customHeight="1">
      <c r="A615" s="76"/>
      <c r="B615" s="110" t="s">
        <v>1813</v>
      </c>
      <c r="C615" s="90" t="s">
        <v>1814</v>
      </c>
      <c r="D615" s="242" t="s">
        <v>1815</v>
      </c>
      <c r="E615" s="107">
        <v>2010</v>
      </c>
      <c r="F615" s="107">
        <v>5</v>
      </c>
      <c r="G615" s="81" t="s">
        <v>1816</v>
      </c>
      <c r="H615"/>
      <c r="I615" s="93"/>
      <c r="J615" s="54">
        <f>K615+K615*0.1</f>
        <v>739.2</v>
      </c>
      <c r="K615" s="55">
        <f>L615-L615*$J$2%</f>
        <v>672</v>
      </c>
      <c r="L615" s="94">
        <v>672</v>
      </c>
      <c r="M615" s="93"/>
      <c r="N615"/>
      <c r="O615" s="14"/>
      <c r="P615" s="14"/>
      <c r="Q615" s="95" t="s">
        <v>28</v>
      </c>
    </row>
    <row r="616" spans="1:17" s="152" customFormat="1" ht="16.5" customHeight="1">
      <c r="A616" s="76"/>
      <c r="B616" s="110" t="s">
        <v>1817</v>
      </c>
      <c r="C616" s="111" t="s">
        <v>1818</v>
      </c>
      <c r="D616" s="112" t="s">
        <v>1819</v>
      </c>
      <c r="E616" s="107">
        <v>2018</v>
      </c>
      <c r="F616" s="107">
        <v>12</v>
      </c>
      <c r="G616" s="81" t="s">
        <v>453</v>
      </c>
      <c r="H616"/>
      <c r="I616" s="93"/>
      <c r="J616" s="54">
        <f>K616+K616*0.1</f>
        <v>495</v>
      </c>
      <c r="K616" s="55">
        <f>L616-L616*$J$2%</f>
        <v>450</v>
      </c>
      <c r="L616" s="94">
        <v>450</v>
      </c>
      <c r="M616" s="93"/>
      <c r="N616"/>
      <c r="O616" s="58">
        <v>43137</v>
      </c>
      <c r="P616" s="14"/>
      <c r="Q616" s="95" t="s">
        <v>28</v>
      </c>
    </row>
    <row r="617" spans="1:17" s="14" customFormat="1" ht="15.75" customHeight="1">
      <c r="A617" s="10"/>
      <c r="B617" s="137" t="s">
        <v>1820</v>
      </c>
      <c r="C617" s="90" t="s">
        <v>1821</v>
      </c>
      <c r="D617" s="119" t="s">
        <v>1822</v>
      </c>
      <c r="E617" s="92">
        <v>2010</v>
      </c>
      <c r="F617" s="92">
        <v>8</v>
      </c>
      <c r="G617" s="118" t="s">
        <v>326</v>
      </c>
      <c r="H617"/>
      <c r="I617" s="93"/>
      <c r="J617" s="54">
        <f>K617+K617*0.1</f>
        <v>699.6</v>
      </c>
      <c r="K617" s="55">
        <f>L617-L617*$J$2%</f>
        <v>636</v>
      </c>
      <c r="L617" s="94">
        <v>636</v>
      </c>
      <c r="M617" s="93"/>
      <c r="N617"/>
      <c r="Q617" s="95" t="s">
        <v>28</v>
      </c>
    </row>
    <row r="618" spans="1:17" s="14" customFormat="1" ht="19.5" customHeight="1">
      <c r="A618" s="76"/>
      <c r="B618" s="155" t="s">
        <v>1823</v>
      </c>
      <c r="C618" s="111" t="s">
        <v>1824</v>
      </c>
      <c r="D618" s="112" t="s">
        <v>1825</v>
      </c>
      <c r="E618" s="107">
        <v>2005</v>
      </c>
      <c r="F618" s="107">
        <v>16</v>
      </c>
      <c r="G618" s="81" t="s">
        <v>350</v>
      </c>
      <c r="H618"/>
      <c r="I618" s="93"/>
      <c r="J618" s="54">
        <f>K618+K618*0.1</f>
        <v>316.8</v>
      </c>
      <c r="K618" s="55">
        <f>L618-L618*$J$2%</f>
        <v>288</v>
      </c>
      <c r="L618" s="94">
        <v>288</v>
      </c>
      <c r="M618" s="93"/>
      <c r="N618"/>
      <c r="Q618" s="113" t="s">
        <v>28</v>
      </c>
    </row>
    <row r="619" spans="1:17" s="14" customFormat="1" ht="16.5" customHeight="1">
      <c r="A619" s="10"/>
      <c r="B619" s="155" t="s">
        <v>1826</v>
      </c>
      <c r="C619" s="111" t="s">
        <v>1827</v>
      </c>
      <c r="D619" s="112" t="s">
        <v>1828</v>
      </c>
      <c r="E619" s="107">
        <v>2010</v>
      </c>
      <c r="F619" s="107">
        <v>14</v>
      </c>
      <c r="G619" s="81" t="s">
        <v>281</v>
      </c>
      <c r="H619"/>
      <c r="I619" s="93"/>
      <c r="J619" s="54">
        <f>K619+K619*0.1</f>
        <v>319</v>
      </c>
      <c r="K619" s="55">
        <f>L619-L619*$J$2%</f>
        <v>290</v>
      </c>
      <c r="L619" s="94">
        <v>290</v>
      </c>
      <c r="M619" s="93"/>
      <c r="N619"/>
      <c r="Q619" s="113" t="s">
        <v>28</v>
      </c>
    </row>
    <row r="620" spans="1:17" s="14" customFormat="1" ht="15.75" customHeight="1">
      <c r="A620" s="76"/>
      <c r="B620" s="110" t="s">
        <v>1829</v>
      </c>
      <c r="C620" s="146" t="s">
        <v>1830</v>
      </c>
      <c r="D620" s="135" t="s">
        <v>1831</v>
      </c>
      <c r="E620" s="92">
        <v>2006</v>
      </c>
      <c r="F620" s="92">
        <v>10</v>
      </c>
      <c r="G620" s="81" t="s">
        <v>87</v>
      </c>
      <c r="H620"/>
      <c r="I620" s="92" t="s">
        <v>71</v>
      </c>
      <c r="J620" s="54">
        <f>K620+K620*0.1</f>
        <v>583</v>
      </c>
      <c r="K620" s="55">
        <f>L620-L620*$J$2%</f>
        <v>530</v>
      </c>
      <c r="L620" s="94">
        <v>530</v>
      </c>
      <c r="M620" s="93"/>
      <c r="N620"/>
      <c r="Q620" s="113" t="s">
        <v>28</v>
      </c>
    </row>
    <row r="621" spans="1:17" s="14" customFormat="1" ht="16.5" customHeight="1">
      <c r="A621" s="76"/>
      <c r="B621" s="77" t="s">
        <v>1832</v>
      </c>
      <c r="C621" s="90" t="s">
        <v>909</v>
      </c>
      <c r="D621" s="119" t="s">
        <v>1833</v>
      </c>
      <c r="E621" s="92">
        <v>2012</v>
      </c>
      <c r="F621" s="98"/>
      <c r="G621" s="118" t="s">
        <v>440</v>
      </c>
      <c r="H621"/>
      <c r="I621" s="117"/>
      <c r="J621" s="54">
        <f>K621+K621*0.1</f>
        <v>517</v>
      </c>
      <c r="K621" s="55">
        <f>L621-L621*$J$2%</f>
        <v>470</v>
      </c>
      <c r="L621" s="94">
        <v>470</v>
      </c>
      <c r="M621" s="148"/>
      <c r="N621"/>
      <c r="Q621" s="95" t="s">
        <v>28</v>
      </c>
    </row>
    <row r="622" spans="1:17" s="14" customFormat="1" ht="15.75" customHeight="1">
      <c r="A622" s="76"/>
      <c r="B622" s="110" t="s">
        <v>908</v>
      </c>
      <c r="C622" s="111" t="s">
        <v>909</v>
      </c>
      <c r="D622" s="112" t="s">
        <v>910</v>
      </c>
      <c r="E622" s="107">
        <v>2008</v>
      </c>
      <c r="F622" s="107">
        <v>16</v>
      </c>
      <c r="G622" s="81" t="s">
        <v>79</v>
      </c>
      <c r="H622"/>
      <c r="I622" s="93"/>
      <c r="J622" s="54">
        <f>K622+K622*0.1</f>
        <v>316.8</v>
      </c>
      <c r="K622" s="55">
        <f>L622-L622*$J$2%</f>
        <v>288</v>
      </c>
      <c r="L622" s="94">
        <v>288</v>
      </c>
      <c r="M622" s="93"/>
      <c r="N622"/>
      <c r="Q622" s="201" t="s">
        <v>28</v>
      </c>
    </row>
    <row r="623" spans="1:17" s="14" customFormat="1" ht="16.5" customHeight="1">
      <c r="A623" s="10"/>
      <c r="B623" s="77" t="s">
        <v>1834</v>
      </c>
      <c r="C623" s="90" t="s">
        <v>1835</v>
      </c>
      <c r="D623" s="121" t="s">
        <v>1836</v>
      </c>
      <c r="E623" s="92">
        <v>2012</v>
      </c>
      <c r="F623" s="92">
        <v>12</v>
      </c>
      <c r="G623" s="118" t="s">
        <v>473</v>
      </c>
      <c r="H623" s="57"/>
      <c r="I623" s="93"/>
      <c r="J623" s="54">
        <f>K623+K623*0.1</f>
        <v>605</v>
      </c>
      <c r="K623" s="55">
        <f>L623-L623*$J$2%</f>
        <v>550</v>
      </c>
      <c r="L623" s="94">
        <v>550</v>
      </c>
      <c r="M623" s="93"/>
      <c r="N623" s="57"/>
      <c r="O623" s="58">
        <v>42786</v>
      </c>
      <c r="Q623" s="95" t="s">
        <v>1837</v>
      </c>
    </row>
    <row r="624" spans="1:17" s="14" customFormat="1" ht="15.75" customHeight="1">
      <c r="A624" s="76"/>
      <c r="B624" s="110" t="s">
        <v>1838</v>
      </c>
      <c r="C624" s="111" t="s">
        <v>1839</v>
      </c>
      <c r="D624" s="112" t="s">
        <v>1840</v>
      </c>
      <c r="E624" s="107">
        <v>2005</v>
      </c>
      <c r="F624" s="107">
        <v>8</v>
      </c>
      <c r="G624" s="81" t="s">
        <v>326</v>
      </c>
      <c r="H624"/>
      <c r="I624" s="93"/>
      <c r="J624" s="54">
        <f>K624+K624*0.1</f>
        <v>712.8</v>
      </c>
      <c r="K624" s="55">
        <f>L624-L624*$J$2%</f>
        <v>648</v>
      </c>
      <c r="L624" s="94">
        <v>648</v>
      </c>
      <c r="M624" s="93"/>
      <c r="N624"/>
      <c r="Q624" s="113" t="s">
        <v>28</v>
      </c>
    </row>
    <row r="625" spans="1:17" s="14" customFormat="1" ht="15.75" customHeight="1">
      <c r="A625" s="10"/>
      <c r="B625" s="110" t="s">
        <v>1841</v>
      </c>
      <c r="C625" s="111" t="s">
        <v>1842</v>
      </c>
      <c r="D625" s="112" t="s">
        <v>1843</v>
      </c>
      <c r="E625" s="107">
        <v>2012</v>
      </c>
      <c r="F625" s="107">
        <v>8</v>
      </c>
      <c r="G625" s="81" t="s">
        <v>163</v>
      </c>
      <c r="H625"/>
      <c r="I625" s="93"/>
      <c r="J625" s="54">
        <f>K625+K625*0.1</f>
        <v>686.4</v>
      </c>
      <c r="K625" s="55">
        <f>L625-L625*$J$2%</f>
        <v>624</v>
      </c>
      <c r="L625" s="94">
        <v>624</v>
      </c>
      <c r="M625" s="93"/>
      <c r="N625"/>
      <c r="Q625" s="113" t="s">
        <v>28</v>
      </c>
    </row>
    <row r="626" spans="1:17" s="14" customFormat="1" ht="15.75" customHeight="1">
      <c r="A626" s="10"/>
      <c r="B626" s="110" t="s">
        <v>1844</v>
      </c>
      <c r="C626" s="111" t="s">
        <v>1845</v>
      </c>
      <c r="D626" s="112" t="s">
        <v>1846</v>
      </c>
      <c r="E626" s="107">
        <v>2018</v>
      </c>
      <c r="F626" s="107">
        <v>6</v>
      </c>
      <c r="G626" s="81" t="s">
        <v>1345</v>
      </c>
      <c r="H626"/>
      <c r="I626" s="93"/>
      <c r="J626" s="54">
        <f>K626+K626*0.1</f>
        <v>770</v>
      </c>
      <c r="K626" s="55">
        <f>L626-L626*$J$2%</f>
        <v>700</v>
      </c>
      <c r="L626" s="94">
        <v>700</v>
      </c>
      <c r="M626" s="93"/>
      <c r="N626"/>
      <c r="O626" s="58">
        <v>43130</v>
      </c>
      <c r="Q626" s="113" t="s">
        <v>28</v>
      </c>
    </row>
    <row r="627" spans="1:17" s="14" customFormat="1" ht="15.75" customHeight="1">
      <c r="A627" s="76"/>
      <c r="B627" s="110" t="s">
        <v>1847</v>
      </c>
      <c r="C627" s="111" t="s">
        <v>1848</v>
      </c>
      <c r="D627" s="112" t="s">
        <v>1849</v>
      </c>
      <c r="E627" s="107">
        <v>2011</v>
      </c>
      <c r="F627" s="107">
        <v>5</v>
      </c>
      <c r="G627" s="81" t="s">
        <v>1850</v>
      </c>
      <c r="H627"/>
      <c r="I627" s="93"/>
      <c r="J627" s="54">
        <f>K627+K627*0.1</f>
        <v>770</v>
      </c>
      <c r="K627" s="55">
        <f>L627-L627*$J$2%</f>
        <v>700</v>
      </c>
      <c r="L627" s="94">
        <v>700</v>
      </c>
      <c r="M627" s="93"/>
      <c r="N627"/>
      <c r="Q627" s="113" t="s">
        <v>28</v>
      </c>
    </row>
    <row r="628" spans="1:17" s="14" customFormat="1" ht="15.75" customHeight="1">
      <c r="A628" s="76"/>
      <c r="B628" s="110" t="s">
        <v>1851</v>
      </c>
      <c r="C628" s="111" t="s">
        <v>1852</v>
      </c>
      <c r="D628" s="112" t="s">
        <v>1853</v>
      </c>
      <c r="E628" s="107">
        <v>2018</v>
      </c>
      <c r="F628" s="107">
        <v>16</v>
      </c>
      <c r="G628" s="81" t="s">
        <v>734</v>
      </c>
      <c r="H628" s="57"/>
      <c r="I628" s="93"/>
      <c r="J628" s="54">
        <f>K628+K628*0.1</f>
        <v>385</v>
      </c>
      <c r="K628" s="55">
        <f>L628-L628*$J$2%</f>
        <v>350</v>
      </c>
      <c r="L628" s="94">
        <v>350</v>
      </c>
      <c r="M628" s="93"/>
      <c r="N628" s="57"/>
      <c r="O628" s="58">
        <v>43077</v>
      </c>
      <c r="Q628" s="95" t="s">
        <v>28</v>
      </c>
    </row>
    <row r="629" spans="1:17" s="14" customFormat="1" ht="16.5" customHeight="1">
      <c r="A629" s="76"/>
      <c r="B629" s="110" t="s">
        <v>1854</v>
      </c>
      <c r="C629" s="111" t="s">
        <v>1855</v>
      </c>
      <c r="D629" s="112" t="s">
        <v>1856</v>
      </c>
      <c r="E629" s="107">
        <v>2007</v>
      </c>
      <c r="F629" s="107">
        <v>20</v>
      </c>
      <c r="G629" s="81" t="s">
        <v>1857</v>
      </c>
      <c r="H629"/>
      <c r="I629" s="93"/>
      <c r="J629" s="54">
        <f>K629+K629*0.1</f>
        <v>237.6</v>
      </c>
      <c r="K629" s="55">
        <f>L629-L629*$J$2%</f>
        <v>216</v>
      </c>
      <c r="L629" s="94">
        <v>216</v>
      </c>
      <c r="M629" s="93"/>
      <c r="N629"/>
      <c r="Q629" s="113" t="s">
        <v>28</v>
      </c>
    </row>
    <row r="630" spans="1:17" s="14" customFormat="1" ht="15.75" customHeight="1">
      <c r="A630" s="76"/>
      <c r="B630" s="110" t="s">
        <v>1858</v>
      </c>
      <c r="C630" s="111" t="s">
        <v>1859</v>
      </c>
      <c r="D630" s="112" t="s">
        <v>1860</v>
      </c>
      <c r="E630" s="107">
        <v>2003</v>
      </c>
      <c r="F630" s="107">
        <v>8</v>
      </c>
      <c r="G630" s="81" t="s">
        <v>702</v>
      </c>
      <c r="H630"/>
      <c r="I630" s="93"/>
      <c r="J630" s="54">
        <f>K630+K630*0.1</f>
        <v>607.2</v>
      </c>
      <c r="K630" s="55">
        <f>L630-L630*$J$2%</f>
        <v>552</v>
      </c>
      <c r="L630" s="94">
        <v>552</v>
      </c>
      <c r="M630" s="93"/>
      <c r="N630"/>
      <c r="Q630" s="113" t="s">
        <v>28</v>
      </c>
    </row>
    <row r="631" spans="1:17" s="14" customFormat="1" ht="16.5" customHeight="1">
      <c r="A631" s="76"/>
      <c r="B631" s="110" t="s">
        <v>1861</v>
      </c>
      <c r="C631" s="111" t="s">
        <v>1862</v>
      </c>
      <c r="D631" s="112" t="s">
        <v>1863</v>
      </c>
      <c r="E631" s="107">
        <v>2017</v>
      </c>
      <c r="F631" s="107">
        <v>20</v>
      </c>
      <c r="G631" s="81" t="s">
        <v>66</v>
      </c>
      <c r="H631"/>
      <c r="I631" s="93"/>
      <c r="J631" s="54">
        <f>K631+K631*0.1</f>
        <v>396</v>
      </c>
      <c r="K631" s="55">
        <f>L631-L631*$J$2%</f>
        <v>360</v>
      </c>
      <c r="L631" s="94">
        <v>360</v>
      </c>
      <c r="M631" s="93"/>
      <c r="N631"/>
      <c r="O631" s="58">
        <v>42982</v>
      </c>
      <c r="Q631" s="113" t="s">
        <v>28</v>
      </c>
    </row>
    <row r="632" spans="1:17" s="14" customFormat="1" ht="15.75" customHeight="1">
      <c r="A632" s="76"/>
      <c r="B632" s="110" t="s">
        <v>1864</v>
      </c>
      <c r="C632" s="111" t="s">
        <v>1865</v>
      </c>
      <c r="D632" s="112" t="s">
        <v>1866</v>
      </c>
      <c r="E632" s="107">
        <v>2009</v>
      </c>
      <c r="F632" s="107">
        <v>16</v>
      </c>
      <c r="G632" s="81" t="s">
        <v>91</v>
      </c>
      <c r="H632"/>
      <c r="I632" s="93"/>
      <c r="J632" s="54">
        <f>K632+K632*0.1</f>
        <v>290.4</v>
      </c>
      <c r="K632" s="55">
        <f>L632-L632*$J$2%</f>
        <v>264</v>
      </c>
      <c r="L632" s="94">
        <v>264</v>
      </c>
      <c r="M632" s="93"/>
      <c r="N632"/>
      <c r="Q632" s="95" t="s">
        <v>28</v>
      </c>
    </row>
    <row r="633" spans="1:17" s="14" customFormat="1" ht="15.75" customHeight="1">
      <c r="A633" s="76"/>
      <c r="B633" s="110" t="s">
        <v>1867</v>
      </c>
      <c r="C633" s="111" t="s">
        <v>1868</v>
      </c>
      <c r="D633" s="112" t="s">
        <v>1869</v>
      </c>
      <c r="E633" s="107">
        <v>2007</v>
      </c>
      <c r="F633" s="107">
        <v>8</v>
      </c>
      <c r="G633" s="81" t="s">
        <v>251</v>
      </c>
      <c r="H633"/>
      <c r="I633" s="93"/>
      <c r="J633" s="54">
        <f>K633+K633*0.1</f>
        <v>501.6</v>
      </c>
      <c r="K633" s="55">
        <f>L633-L633*$J$2%</f>
        <v>456</v>
      </c>
      <c r="L633" s="94">
        <v>456</v>
      </c>
      <c r="M633" s="93"/>
      <c r="N633"/>
      <c r="Q633" s="113" t="s">
        <v>28</v>
      </c>
    </row>
    <row r="634" spans="1:17" s="14" customFormat="1" ht="15.75" customHeight="1">
      <c r="A634" s="76"/>
      <c r="B634" s="110" t="s">
        <v>1870</v>
      </c>
      <c r="C634" s="134" t="s">
        <v>606</v>
      </c>
      <c r="D634" s="135" t="s">
        <v>1871</v>
      </c>
      <c r="E634" s="136">
        <v>2007</v>
      </c>
      <c r="F634" s="107">
        <v>50</v>
      </c>
      <c r="G634" s="81" t="s">
        <v>1409</v>
      </c>
      <c r="H634"/>
      <c r="I634" s="93" t="s">
        <v>71</v>
      </c>
      <c r="J634" s="54">
        <f>K634+K634*0.1</f>
        <v>184.8</v>
      </c>
      <c r="K634" s="55">
        <f>L634-L634*$J$2%</f>
        <v>168</v>
      </c>
      <c r="L634" s="94">
        <v>168</v>
      </c>
      <c r="M634" s="93"/>
      <c r="N634"/>
      <c r="Q634" s="113" t="s">
        <v>28</v>
      </c>
    </row>
    <row r="635" spans="1:17" s="14" customFormat="1" ht="15.75" customHeight="1">
      <c r="A635" s="76"/>
      <c r="B635" s="110" t="s">
        <v>1872</v>
      </c>
      <c r="C635" s="111" t="s">
        <v>1873</v>
      </c>
      <c r="D635" s="112" t="s">
        <v>1874</v>
      </c>
      <c r="E635" s="107">
        <v>2009</v>
      </c>
      <c r="F635" s="107">
        <v>14</v>
      </c>
      <c r="G635" s="81" t="s">
        <v>281</v>
      </c>
      <c r="H635"/>
      <c r="I635" s="93"/>
      <c r="J635" s="54">
        <f>K635+K635*0.1</f>
        <v>462</v>
      </c>
      <c r="K635" s="55">
        <f>L635-L635*$J$2%</f>
        <v>420</v>
      </c>
      <c r="L635" s="94">
        <v>420</v>
      </c>
      <c r="M635" s="93"/>
      <c r="N635"/>
      <c r="Q635" s="95" t="s">
        <v>28</v>
      </c>
    </row>
    <row r="636" spans="1:17" s="14" customFormat="1" ht="15.75" customHeight="1">
      <c r="A636" s="76"/>
      <c r="B636" s="110" t="s">
        <v>1875</v>
      </c>
      <c r="C636" s="146" t="s">
        <v>1876</v>
      </c>
      <c r="D636" s="135" t="s">
        <v>1877</v>
      </c>
      <c r="E636" s="92">
        <v>2006</v>
      </c>
      <c r="F636" s="92">
        <v>10</v>
      </c>
      <c r="G636" s="81" t="s">
        <v>1878</v>
      </c>
      <c r="H636"/>
      <c r="I636" s="92"/>
      <c r="J636" s="54">
        <f>K636+K636*0.1</f>
        <v>396</v>
      </c>
      <c r="K636" s="55">
        <f>L636-L636*$J$2%</f>
        <v>360</v>
      </c>
      <c r="L636" s="94">
        <v>360</v>
      </c>
      <c r="M636" s="93"/>
      <c r="N636"/>
      <c r="Q636" s="113" t="s">
        <v>28</v>
      </c>
    </row>
    <row r="637" spans="1:17" s="14" customFormat="1" ht="15.75" customHeight="1">
      <c r="A637" s="76"/>
      <c r="B637" s="110" t="s">
        <v>164</v>
      </c>
      <c r="C637" s="146" t="s">
        <v>165</v>
      </c>
      <c r="D637" s="135" t="s">
        <v>166</v>
      </c>
      <c r="E637" s="92">
        <v>2018</v>
      </c>
      <c r="F637" s="92">
        <v>18</v>
      </c>
      <c r="G637" s="81" t="s">
        <v>167</v>
      </c>
      <c r="H637"/>
      <c r="I637" s="92"/>
      <c r="J637" s="54">
        <f>K637+K637*0.1</f>
        <v>385</v>
      </c>
      <c r="K637" s="55">
        <f>L637-L637*$J$2%</f>
        <v>350</v>
      </c>
      <c r="L637" s="94">
        <v>350</v>
      </c>
      <c r="M637" s="93"/>
      <c r="N637"/>
      <c r="O637" s="58">
        <v>43227</v>
      </c>
      <c r="Q637" s="113" t="s">
        <v>28</v>
      </c>
    </row>
    <row r="638" spans="1:17" s="14" customFormat="1" ht="15.75" customHeight="1">
      <c r="A638" s="76"/>
      <c r="B638" s="77" t="s">
        <v>1879</v>
      </c>
      <c r="C638" s="90" t="s">
        <v>1296</v>
      </c>
      <c r="D638" s="119" t="s">
        <v>1880</v>
      </c>
      <c r="E638" s="92">
        <v>2011</v>
      </c>
      <c r="F638" s="92">
        <v>6</v>
      </c>
      <c r="G638" s="118" t="s">
        <v>192</v>
      </c>
      <c r="H638"/>
      <c r="I638" s="148"/>
      <c r="J638" s="54">
        <f>K638+K638*0.1</f>
        <v>633.6</v>
      </c>
      <c r="K638" s="55">
        <f>L638-L638*$J$2%</f>
        <v>576</v>
      </c>
      <c r="L638" s="94">
        <v>576</v>
      </c>
      <c r="M638" s="93"/>
      <c r="N638"/>
      <c r="Q638" s="95" t="s">
        <v>28</v>
      </c>
    </row>
    <row r="639" spans="1:17" s="14" customFormat="1" ht="15.75" customHeight="1">
      <c r="A639" s="76"/>
      <c r="B639" s="77" t="s">
        <v>1881</v>
      </c>
      <c r="C639" s="90" t="s">
        <v>1882</v>
      </c>
      <c r="D639" s="119" t="s">
        <v>1883</v>
      </c>
      <c r="E639" s="92">
        <v>2013</v>
      </c>
      <c r="F639" s="92">
        <v>20</v>
      </c>
      <c r="G639" s="118" t="s">
        <v>167</v>
      </c>
      <c r="H639"/>
      <c r="I639" s="117"/>
      <c r="J639" s="54">
        <f>K639+K639*0.1</f>
        <v>290.4</v>
      </c>
      <c r="K639" s="55">
        <f>L639-L639*$J$2%</f>
        <v>264</v>
      </c>
      <c r="L639" s="94">
        <v>264</v>
      </c>
      <c r="M639" s="148"/>
      <c r="N639"/>
      <c r="O639" s="152"/>
      <c r="P639" s="152"/>
      <c r="Q639" s="95" t="s">
        <v>28</v>
      </c>
    </row>
    <row r="640" spans="1:17" s="14" customFormat="1" ht="15.75" customHeight="1">
      <c r="A640" s="10"/>
      <c r="B640" s="110" t="s">
        <v>947</v>
      </c>
      <c r="C640" s="111" t="s">
        <v>948</v>
      </c>
      <c r="D640" s="112" t="s">
        <v>949</v>
      </c>
      <c r="E640" s="107">
        <v>2007</v>
      </c>
      <c r="F640" s="107">
        <v>5</v>
      </c>
      <c r="G640" s="81" t="s">
        <v>267</v>
      </c>
      <c r="H640"/>
      <c r="I640" s="93" t="s">
        <v>71</v>
      </c>
      <c r="J640" s="54">
        <f>K640+K640*0.1</f>
        <v>712.8</v>
      </c>
      <c r="K640" s="55">
        <f>L640-L640*$J$2%</f>
        <v>648</v>
      </c>
      <c r="L640" s="94">
        <v>648</v>
      </c>
      <c r="M640" s="93"/>
      <c r="N640"/>
      <c r="Q640" s="113" t="s">
        <v>28</v>
      </c>
    </row>
    <row r="641" spans="1:17" s="14" customFormat="1" ht="15.75" customHeight="1">
      <c r="A641" s="74"/>
      <c r="B641" s="110" t="s">
        <v>1884</v>
      </c>
      <c r="C641" s="111" t="s">
        <v>1885</v>
      </c>
      <c r="D641" s="112" t="s">
        <v>1886</v>
      </c>
      <c r="E641" s="107">
        <v>2017</v>
      </c>
      <c r="F641" s="107">
        <v>10</v>
      </c>
      <c r="G641" s="81" t="s">
        <v>453</v>
      </c>
      <c r="H641"/>
      <c r="I641" s="93"/>
      <c r="J641" s="54">
        <f>K641+K641*0.1</f>
        <v>605</v>
      </c>
      <c r="K641" s="55">
        <f>L641-L641*$J$2%</f>
        <v>550</v>
      </c>
      <c r="L641" s="94">
        <v>550</v>
      </c>
      <c r="M641" s="93"/>
      <c r="N641"/>
      <c r="Q641" s="113" t="s">
        <v>28</v>
      </c>
    </row>
    <row r="642" spans="1:17" s="14" customFormat="1" ht="15.75" customHeight="1">
      <c r="A642" s="76"/>
      <c r="B642" s="77" t="s">
        <v>1887</v>
      </c>
      <c r="C642" s="90" t="s">
        <v>1888</v>
      </c>
      <c r="D642" s="119" t="s">
        <v>1889</v>
      </c>
      <c r="E642" s="92">
        <v>2015</v>
      </c>
      <c r="F642" s="92">
        <v>12</v>
      </c>
      <c r="G642" s="118" t="s">
        <v>131</v>
      </c>
      <c r="H642"/>
      <c r="I642" s="93"/>
      <c r="J642" s="54">
        <f>K642+K642*0.1</f>
        <v>473</v>
      </c>
      <c r="K642" s="55">
        <f>L642-L642*$J$2%</f>
        <v>430</v>
      </c>
      <c r="L642" s="94">
        <v>430</v>
      </c>
      <c r="M642" s="93"/>
      <c r="N642"/>
      <c r="Q642" s="95" t="s">
        <v>28</v>
      </c>
    </row>
    <row r="643" spans="1:17" s="14" customFormat="1" ht="15.75" customHeight="1">
      <c r="A643" s="76"/>
      <c r="B643" s="77" t="s">
        <v>1890</v>
      </c>
      <c r="C643" s="90" t="s">
        <v>1891</v>
      </c>
      <c r="D643" s="119" t="s">
        <v>1892</v>
      </c>
      <c r="E643" s="92">
        <v>2013</v>
      </c>
      <c r="F643" s="92">
        <v>6</v>
      </c>
      <c r="G643" s="118" t="s">
        <v>1893</v>
      </c>
      <c r="H643"/>
      <c r="I643" s="117"/>
      <c r="J643" s="54">
        <f>K643+K643*0.1</f>
        <v>990</v>
      </c>
      <c r="K643" s="55">
        <f>L643-L643*$J$2%</f>
        <v>900</v>
      </c>
      <c r="L643" s="94">
        <v>900</v>
      </c>
      <c r="M643" s="93"/>
      <c r="N643"/>
      <c r="Q643" s="95" t="s">
        <v>28</v>
      </c>
    </row>
    <row r="644" spans="1:17" s="14" customFormat="1" ht="16.5" customHeight="1">
      <c r="A644" s="10"/>
      <c r="B644" s="77" t="s">
        <v>1894</v>
      </c>
      <c r="C644" s="90" t="s">
        <v>1895</v>
      </c>
      <c r="D644" s="119" t="s">
        <v>1896</v>
      </c>
      <c r="E644" s="92">
        <v>2013</v>
      </c>
      <c r="F644" s="92">
        <v>6</v>
      </c>
      <c r="G644" s="118" t="s">
        <v>1897</v>
      </c>
      <c r="H644"/>
      <c r="I644" s="117"/>
      <c r="J644" s="54">
        <f>K644+K644*0.1</f>
        <v>990</v>
      </c>
      <c r="K644" s="55">
        <f>L644-L644*$J$2%</f>
        <v>900</v>
      </c>
      <c r="L644" s="94">
        <v>900</v>
      </c>
      <c r="M644" s="93"/>
      <c r="N644"/>
      <c r="Q644" s="95" t="s">
        <v>28</v>
      </c>
    </row>
    <row r="645" spans="1:17" s="152" customFormat="1" ht="16.5" customHeight="1">
      <c r="A645" s="10"/>
      <c r="B645" s="77" t="s">
        <v>1898</v>
      </c>
      <c r="C645" s="90" t="s">
        <v>1895</v>
      </c>
      <c r="D645" s="119" t="s">
        <v>1899</v>
      </c>
      <c r="E645" s="92">
        <v>2013</v>
      </c>
      <c r="F645" s="92">
        <v>3</v>
      </c>
      <c r="G645" s="118" t="s">
        <v>235</v>
      </c>
      <c r="H645"/>
      <c r="I645" s="117"/>
      <c r="J645" s="147">
        <f>K645+K645*0.1</f>
        <v>1320</v>
      </c>
      <c r="K645" s="55">
        <f>L645-L645*$J$2%</f>
        <v>1200</v>
      </c>
      <c r="L645" s="94">
        <v>1200</v>
      </c>
      <c r="M645" s="93"/>
      <c r="N645"/>
      <c r="O645" s="14"/>
      <c r="P645" s="14"/>
      <c r="Q645" s="95" t="s">
        <v>28</v>
      </c>
    </row>
    <row r="646" spans="1:17" s="14" customFormat="1" ht="15.75" customHeight="1">
      <c r="A646" s="10"/>
      <c r="B646" s="110" t="s">
        <v>1900</v>
      </c>
      <c r="C646" s="90" t="s">
        <v>1895</v>
      </c>
      <c r="D646" s="119" t="s">
        <v>1901</v>
      </c>
      <c r="E646" s="93">
        <v>2004</v>
      </c>
      <c r="F646" s="93">
        <v>4</v>
      </c>
      <c r="G646" s="81" t="s">
        <v>1902</v>
      </c>
      <c r="H646"/>
      <c r="I646" s="93"/>
      <c r="J646" s="54">
        <f>K646+K646*0.1</f>
        <v>998.8</v>
      </c>
      <c r="K646" s="55">
        <f>L646-L646*$J$2%</f>
        <v>908</v>
      </c>
      <c r="L646" s="94">
        <v>908</v>
      </c>
      <c r="M646" s="93"/>
      <c r="N646"/>
      <c r="Q646" s="95" t="s">
        <v>28</v>
      </c>
    </row>
    <row r="647" spans="1:17" s="14" customFormat="1" ht="15.75" customHeight="1">
      <c r="A647" s="10"/>
      <c r="B647" s="110" t="s">
        <v>1903</v>
      </c>
      <c r="C647" s="90" t="s">
        <v>1904</v>
      </c>
      <c r="D647" s="119" t="s">
        <v>1905</v>
      </c>
      <c r="E647" s="107">
        <v>2005</v>
      </c>
      <c r="F647" s="93">
        <v>3</v>
      </c>
      <c r="G647" s="81" t="s">
        <v>1906</v>
      </c>
      <c r="H647"/>
      <c r="I647" s="243"/>
      <c r="J647" s="54">
        <f>K647+K647*0.1</f>
        <v>998.8</v>
      </c>
      <c r="K647" s="55">
        <f>L647-L647*$J$2%</f>
        <v>908</v>
      </c>
      <c r="L647" s="94">
        <v>908</v>
      </c>
      <c r="M647" s="93"/>
      <c r="N647"/>
      <c r="Q647" s="113" t="s">
        <v>28</v>
      </c>
    </row>
    <row r="648" spans="1:17" s="14" customFormat="1" ht="16.5" customHeight="1">
      <c r="A648" s="76"/>
      <c r="B648" s="110" t="s">
        <v>1907</v>
      </c>
      <c r="C648" s="90" t="s">
        <v>1908</v>
      </c>
      <c r="D648" s="119" t="s">
        <v>1909</v>
      </c>
      <c r="E648" s="107">
        <v>2010</v>
      </c>
      <c r="F648" s="93">
        <v>10</v>
      </c>
      <c r="G648" s="81" t="s">
        <v>1612</v>
      </c>
      <c r="H648"/>
      <c r="I648" s="243" t="s">
        <v>71</v>
      </c>
      <c r="J648" s="54">
        <f>K648+K648*0.1</f>
        <v>633.6</v>
      </c>
      <c r="K648" s="55">
        <f>L648-L648*$J$2%</f>
        <v>576</v>
      </c>
      <c r="L648" s="94">
        <v>576</v>
      </c>
      <c r="M648" s="93"/>
      <c r="N648"/>
      <c r="Q648" s="113" t="s">
        <v>28</v>
      </c>
    </row>
    <row r="649" spans="1:17" s="14" customFormat="1" ht="16.5" customHeight="1">
      <c r="A649" s="76"/>
      <c r="B649" s="110" t="s">
        <v>1910</v>
      </c>
      <c r="C649" s="134" t="s">
        <v>1911</v>
      </c>
      <c r="D649" s="135" t="s">
        <v>1912</v>
      </c>
      <c r="E649" s="136">
        <v>2009</v>
      </c>
      <c r="F649" s="107"/>
      <c r="G649" s="81" t="s">
        <v>453</v>
      </c>
      <c r="H649"/>
      <c r="I649" s="93"/>
      <c r="J649" s="54">
        <f>K649+K649*0.1</f>
        <v>554.4</v>
      </c>
      <c r="K649" s="55">
        <f>L649-L649*$J$2%</f>
        <v>504</v>
      </c>
      <c r="L649" s="170">
        <v>504</v>
      </c>
      <c r="M649" s="93"/>
      <c r="N649"/>
      <c r="O649" s="152"/>
      <c r="P649" s="152"/>
      <c r="Q649" s="113" t="s">
        <v>28</v>
      </c>
    </row>
    <row r="650" spans="1:17" s="14" customFormat="1" ht="16.5" customHeight="1">
      <c r="A650" s="76"/>
      <c r="B650" s="77" t="s">
        <v>1913</v>
      </c>
      <c r="C650" s="90" t="s">
        <v>1914</v>
      </c>
      <c r="D650" s="119" t="s">
        <v>1915</v>
      </c>
      <c r="E650" s="92">
        <v>2015</v>
      </c>
      <c r="F650" s="92">
        <v>28</v>
      </c>
      <c r="G650" s="118" t="s">
        <v>119</v>
      </c>
      <c r="H650"/>
      <c r="I650" s="93"/>
      <c r="J650" s="54">
        <f>K650+K650*0.1</f>
        <v>242</v>
      </c>
      <c r="K650" s="55">
        <f>L650-L650*$J$2%</f>
        <v>220</v>
      </c>
      <c r="L650" s="94">
        <v>220</v>
      </c>
      <c r="M650" s="93"/>
      <c r="N650"/>
      <c r="Q650" s="95" t="s">
        <v>28</v>
      </c>
    </row>
    <row r="651" spans="1:17" s="14" customFormat="1" ht="16.5" customHeight="1">
      <c r="A651" s="76"/>
      <c r="B651" s="172" t="s">
        <v>954</v>
      </c>
      <c r="C651" s="134" t="s">
        <v>1916</v>
      </c>
      <c r="D651" s="135" t="s">
        <v>1917</v>
      </c>
      <c r="E651" s="136">
        <v>2002</v>
      </c>
      <c r="F651" s="107">
        <v>12</v>
      </c>
      <c r="G651" s="81" t="s">
        <v>473</v>
      </c>
      <c r="H651"/>
      <c r="I651" s="93"/>
      <c r="J651" s="54">
        <f>K651+K651*0.1</f>
        <v>514.8</v>
      </c>
      <c r="K651" s="55">
        <f>L651-L651*$J$2%</f>
        <v>468</v>
      </c>
      <c r="L651" s="94">
        <v>468</v>
      </c>
      <c r="M651" s="93"/>
      <c r="N651"/>
      <c r="Q651" s="113" t="s">
        <v>28</v>
      </c>
    </row>
    <row r="652" spans="1:17" s="14" customFormat="1" ht="16.5" customHeight="1">
      <c r="A652" s="76"/>
      <c r="B652" s="172" t="s">
        <v>175</v>
      </c>
      <c r="C652" s="111" t="s">
        <v>176</v>
      </c>
      <c r="D652" s="135" t="s">
        <v>177</v>
      </c>
      <c r="E652" s="136">
        <v>2018</v>
      </c>
      <c r="F652" s="107">
        <v>12</v>
      </c>
      <c r="G652" s="81" t="s">
        <v>178</v>
      </c>
      <c r="H652"/>
      <c r="I652" s="93"/>
      <c r="J652" s="54">
        <f>K652+K652*0.1</f>
        <v>462</v>
      </c>
      <c r="K652" s="55">
        <f>L652-L652*$J$2%</f>
        <v>420</v>
      </c>
      <c r="L652" s="94">
        <v>420</v>
      </c>
      <c r="M652" s="93"/>
      <c r="N652"/>
      <c r="O652" s="58">
        <v>43291</v>
      </c>
      <c r="Q652" s="113" t="s">
        <v>28</v>
      </c>
    </row>
    <row r="653" spans="1:17" s="14" customFormat="1" ht="15.75" customHeight="1">
      <c r="A653" s="10"/>
      <c r="B653" s="110" t="s">
        <v>1918</v>
      </c>
      <c r="C653" s="111" t="s">
        <v>1919</v>
      </c>
      <c r="D653" s="112" t="s">
        <v>1920</v>
      </c>
      <c r="E653" s="107">
        <v>2009</v>
      </c>
      <c r="F653" s="107">
        <v>12</v>
      </c>
      <c r="G653" s="81" t="s">
        <v>171</v>
      </c>
      <c r="H653"/>
      <c r="I653" s="93"/>
      <c r="J653" s="54">
        <f>K653+K653*0.1</f>
        <v>396</v>
      </c>
      <c r="K653" s="55">
        <f>L653-L653*$J$2%</f>
        <v>360</v>
      </c>
      <c r="L653" s="94">
        <v>360</v>
      </c>
      <c r="M653" s="93"/>
      <c r="N653"/>
      <c r="Q653" s="95" t="s">
        <v>28</v>
      </c>
    </row>
    <row r="654" spans="1:17" s="14" customFormat="1" ht="15.75" customHeight="1">
      <c r="A654" s="76"/>
      <c r="B654" s="77" t="s">
        <v>1921</v>
      </c>
      <c r="C654" s="90" t="s">
        <v>1922</v>
      </c>
      <c r="D654" s="119" t="s">
        <v>1923</v>
      </c>
      <c r="E654" s="92">
        <v>2013</v>
      </c>
      <c r="F654" s="92">
        <v>10</v>
      </c>
      <c r="G654" s="118" t="s">
        <v>251</v>
      </c>
      <c r="H654"/>
      <c r="I654" s="148"/>
      <c r="J654" s="54">
        <f>K654+K654*0.1</f>
        <v>990</v>
      </c>
      <c r="K654" s="55">
        <f>L654-L654*$J$2%</f>
        <v>900</v>
      </c>
      <c r="L654" s="94">
        <v>900</v>
      </c>
      <c r="M654" s="93"/>
      <c r="N654"/>
      <c r="Q654" s="95" t="s">
        <v>28</v>
      </c>
    </row>
    <row r="655" spans="1:17" s="14" customFormat="1" ht="15.75" customHeight="1">
      <c r="A655" s="76"/>
      <c r="B655" s="77" t="s">
        <v>1924</v>
      </c>
      <c r="C655" s="90" t="s">
        <v>1922</v>
      </c>
      <c r="D655" s="119" t="s">
        <v>1925</v>
      </c>
      <c r="E655" s="92">
        <v>2013</v>
      </c>
      <c r="F655" s="92">
        <v>10</v>
      </c>
      <c r="G655" s="118" t="s">
        <v>1926</v>
      </c>
      <c r="H655"/>
      <c r="I655" s="148"/>
      <c r="J655" s="54">
        <f>K655+K655*0.1</f>
        <v>990</v>
      </c>
      <c r="K655" s="55">
        <f>L655-L655*$J$2%</f>
        <v>900</v>
      </c>
      <c r="L655" s="94">
        <v>900</v>
      </c>
      <c r="M655" s="93"/>
      <c r="N655"/>
      <c r="Q655" s="95" t="s">
        <v>28</v>
      </c>
    </row>
    <row r="656" spans="1:17" s="152" customFormat="1" ht="15.75" customHeight="1">
      <c r="A656" s="10"/>
      <c r="B656" s="110" t="s">
        <v>1927</v>
      </c>
      <c r="C656" s="111" t="s">
        <v>1928</v>
      </c>
      <c r="D656" s="112" t="s">
        <v>1929</v>
      </c>
      <c r="E656" s="107">
        <v>2010</v>
      </c>
      <c r="F656" s="107">
        <v>16</v>
      </c>
      <c r="G656" s="81" t="s">
        <v>70</v>
      </c>
      <c r="H656"/>
      <c r="I656" s="107"/>
      <c r="J656" s="54">
        <f>K656+K656*0.1</f>
        <v>501.6</v>
      </c>
      <c r="K656" s="55">
        <f>L656-L656*$J$2%</f>
        <v>456</v>
      </c>
      <c r="L656" s="94">
        <v>456</v>
      </c>
      <c r="M656" s="93"/>
      <c r="N656"/>
      <c r="O656" s="14"/>
      <c r="P656" s="14"/>
      <c r="Q656" s="95" t="s">
        <v>28</v>
      </c>
    </row>
    <row r="657" spans="1:17" s="14" customFormat="1" ht="16.5" customHeight="1">
      <c r="A657" s="10"/>
      <c r="B657" s="110" t="s">
        <v>1930</v>
      </c>
      <c r="C657" s="111" t="s">
        <v>180</v>
      </c>
      <c r="D657" s="112" t="s">
        <v>1931</v>
      </c>
      <c r="E657" s="107">
        <v>2017</v>
      </c>
      <c r="F657" s="107">
        <v>10</v>
      </c>
      <c r="G657" s="81" t="s">
        <v>62</v>
      </c>
      <c r="H657"/>
      <c r="I657" s="107"/>
      <c r="J657" s="54">
        <f>K657+K657*0.1</f>
        <v>616</v>
      </c>
      <c r="K657" s="55">
        <f>L657-L657*$J$2%</f>
        <v>560</v>
      </c>
      <c r="L657" s="94">
        <v>560</v>
      </c>
      <c r="M657" s="93"/>
      <c r="N657"/>
      <c r="Q657" s="95" t="s">
        <v>28</v>
      </c>
    </row>
    <row r="658" spans="1:17" s="14" customFormat="1" ht="16.5" customHeight="1">
      <c r="A658" s="10"/>
      <c r="B658" s="110" t="s">
        <v>179</v>
      </c>
      <c r="C658" s="111" t="s">
        <v>180</v>
      </c>
      <c r="D658" s="112" t="s">
        <v>181</v>
      </c>
      <c r="E658" s="107">
        <v>2018</v>
      </c>
      <c r="F658" s="107">
        <v>6</v>
      </c>
      <c r="G658" s="81" t="s">
        <v>182</v>
      </c>
      <c r="H658"/>
      <c r="I658" s="107"/>
      <c r="J658" s="54">
        <f>K658+K658*0.1</f>
        <v>792</v>
      </c>
      <c r="K658" s="55">
        <f>L658-L658*$J$2%</f>
        <v>720</v>
      </c>
      <c r="L658" s="94">
        <v>720</v>
      </c>
      <c r="M658" s="93"/>
      <c r="N658"/>
      <c r="O658" s="58">
        <v>43291</v>
      </c>
      <c r="Q658" s="95" t="s">
        <v>28</v>
      </c>
    </row>
    <row r="659" spans="1:17" s="14" customFormat="1" ht="15.75" customHeight="1">
      <c r="A659" s="76"/>
      <c r="B659" s="110" t="s">
        <v>1932</v>
      </c>
      <c r="C659" s="90" t="s">
        <v>1933</v>
      </c>
      <c r="D659" s="119" t="s">
        <v>1934</v>
      </c>
      <c r="E659" s="92">
        <v>2017</v>
      </c>
      <c r="F659" s="92">
        <v>20</v>
      </c>
      <c r="G659" s="118" t="s">
        <v>791</v>
      </c>
      <c r="H659" s="57"/>
      <c r="I659" s="93"/>
      <c r="J659" s="54">
        <f>K659+K659*0.1</f>
        <v>495</v>
      </c>
      <c r="K659" s="55">
        <f>L659-L659*$J$2%</f>
        <v>450</v>
      </c>
      <c r="L659" s="94">
        <v>450</v>
      </c>
      <c r="M659" s="93"/>
      <c r="N659" s="57"/>
      <c r="O659" s="58">
        <v>42893</v>
      </c>
      <c r="Q659" s="95" t="s">
        <v>28</v>
      </c>
    </row>
    <row r="660" spans="1:17" s="14" customFormat="1" ht="15.75" customHeight="1">
      <c r="A660" s="76"/>
      <c r="B660" s="110" t="s">
        <v>1935</v>
      </c>
      <c r="C660" s="90" t="s">
        <v>1936</v>
      </c>
      <c r="D660" s="119" t="s">
        <v>1937</v>
      </c>
      <c r="E660" s="93">
        <v>2005</v>
      </c>
      <c r="F660" s="93">
        <v>8</v>
      </c>
      <c r="G660" s="81" t="s">
        <v>1275</v>
      </c>
      <c r="H660"/>
      <c r="I660" s="93"/>
      <c r="J660" s="54">
        <f>K660+K660*0.1</f>
        <v>770</v>
      </c>
      <c r="K660" s="55">
        <f>L660-L660*$J$2%</f>
        <v>700</v>
      </c>
      <c r="L660" s="94">
        <v>700</v>
      </c>
      <c r="M660" s="93"/>
      <c r="N660"/>
      <c r="Q660" s="113" t="s">
        <v>28</v>
      </c>
    </row>
    <row r="661" spans="1:17" s="14" customFormat="1" ht="16.5" customHeight="1">
      <c r="A661" s="10"/>
      <c r="B661" s="110" t="s">
        <v>1938</v>
      </c>
      <c r="C661" s="134" t="s">
        <v>1939</v>
      </c>
      <c r="D661" s="135" t="s">
        <v>1940</v>
      </c>
      <c r="E661" s="136">
        <v>2006</v>
      </c>
      <c r="F661" s="107">
        <v>22</v>
      </c>
      <c r="G661" s="81" t="s">
        <v>79</v>
      </c>
      <c r="H661"/>
      <c r="I661" s="93"/>
      <c r="J661" s="54">
        <f>K661+K661*0.1</f>
        <v>514.8</v>
      </c>
      <c r="K661" s="55">
        <f>L661-L661*$J$2%</f>
        <v>468</v>
      </c>
      <c r="L661" s="94">
        <v>468</v>
      </c>
      <c r="M661" s="93"/>
      <c r="N661"/>
      <c r="Q661" s="113" t="s">
        <v>28</v>
      </c>
    </row>
    <row r="662" spans="1:17" s="14" customFormat="1" ht="16.5" customHeight="1">
      <c r="A662" s="76"/>
      <c r="B662" s="110" t="s">
        <v>1941</v>
      </c>
      <c r="C662" s="111" t="s">
        <v>1942</v>
      </c>
      <c r="D662" s="112" t="s">
        <v>1943</v>
      </c>
      <c r="E662" s="107">
        <v>2004</v>
      </c>
      <c r="F662" s="107">
        <v>16</v>
      </c>
      <c r="G662" s="81" t="s">
        <v>192</v>
      </c>
      <c r="H662"/>
      <c r="I662" s="93"/>
      <c r="J662" s="54">
        <f>K662+K662*0.1</f>
        <v>440</v>
      </c>
      <c r="K662" s="55">
        <f>L662-L662*$J$2%</f>
        <v>400</v>
      </c>
      <c r="L662" s="94">
        <v>400</v>
      </c>
      <c r="M662" s="93"/>
      <c r="N662"/>
      <c r="O662" s="152"/>
      <c r="P662" s="152"/>
      <c r="Q662" s="113" t="s">
        <v>28</v>
      </c>
    </row>
    <row r="663" spans="1:17" s="14" customFormat="1" ht="16.5" customHeight="1">
      <c r="A663" s="76"/>
      <c r="B663" s="77" t="s">
        <v>1944</v>
      </c>
      <c r="C663" s="90" t="s">
        <v>1945</v>
      </c>
      <c r="D663" s="119" t="s">
        <v>1946</v>
      </c>
      <c r="E663" s="92">
        <v>2013</v>
      </c>
      <c r="F663" s="92">
        <v>6</v>
      </c>
      <c r="G663" s="118" t="s">
        <v>440</v>
      </c>
      <c r="H663"/>
      <c r="I663" s="117"/>
      <c r="J663" s="54">
        <f>K663+K663*0.1</f>
        <v>712.8</v>
      </c>
      <c r="K663" s="55">
        <f>L663-L663*$J$2%</f>
        <v>648</v>
      </c>
      <c r="L663" s="94">
        <v>648</v>
      </c>
      <c r="M663" s="93"/>
      <c r="N663"/>
      <c r="Q663" s="95" t="s">
        <v>28</v>
      </c>
    </row>
    <row r="664" spans="1:17" s="14" customFormat="1" ht="16.5" customHeight="1">
      <c r="A664" s="76"/>
      <c r="B664" s="110" t="s">
        <v>963</v>
      </c>
      <c r="C664" s="111" t="s">
        <v>964</v>
      </c>
      <c r="D664" s="112" t="s">
        <v>965</v>
      </c>
      <c r="E664" s="107">
        <v>2002</v>
      </c>
      <c r="F664" s="107">
        <v>8</v>
      </c>
      <c r="G664" s="81" t="s">
        <v>251</v>
      </c>
      <c r="H664"/>
      <c r="I664" s="93"/>
      <c r="J664" s="54">
        <f>K664+K664*0.1</f>
        <v>580.8</v>
      </c>
      <c r="K664" s="55">
        <f>L664-L664*$J$2%</f>
        <v>528</v>
      </c>
      <c r="L664" s="94">
        <v>528</v>
      </c>
      <c r="M664" s="93"/>
      <c r="N664"/>
      <c r="Q664" s="113" t="s">
        <v>28</v>
      </c>
    </row>
    <row r="665" spans="1:17" s="14" customFormat="1" ht="16.5" customHeight="1">
      <c r="A665" s="10"/>
      <c r="B665" s="77" t="s">
        <v>1947</v>
      </c>
      <c r="C665" s="90" t="s">
        <v>1948</v>
      </c>
      <c r="D665" s="119" t="s">
        <v>1949</v>
      </c>
      <c r="E665" s="92">
        <v>2014</v>
      </c>
      <c r="F665" s="92">
        <v>16</v>
      </c>
      <c r="G665" s="118" t="s">
        <v>91</v>
      </c>
      <c r="H665"/>
      <c r="I665" s="117"/>
      <c r="J665" s="54">
        <f>K665+K665*0.1</f>
        <v>242</v>
      </c>
      <c r="K665" s="55">
        <f>L665-L665*$J$2%</f>
        <v>220</v>
      </c>
      <c r="L665" s="94">
        <v>220</v>
      </c>
      <c r="M665" s="93"/>
      <c r="N665"/>
      <c r="Q665" s="113" t="s">
        <v>193</v>
      </c>
    </row>
    <row r="666" spans="1:17" s="14" customFormat="1" ht="15.75" customHeight="1">
      <c r="A666" s="76"/>
      <c r="B666" s="225" t="s">
        <v>1950</v>
      </c>
      <c r="C666" s="111" t="s">
        <v>1951</v>
      </c>
      <c r="D666" s="112" t="s">
        <v>1952</v>
      </c>
      <c r="E666" s="107">
        <v>2006</v>
      </c>
      <c r="F666" s="107">
        <v>12</v>
      </c>
      <c r="G666" s="81" t="s">
        <v>347</v>
      </c>
      <c r="H666"/>
      <c r="I666" s="93"/>
      <c r="J666" s="54">
        <f>K666+K666*0.1</f>
        <v>484</v>
      </c>
      <c r="K666" s="55">
        <f>L666-L666*$J$2%</f>
        <v>440</v>
      </c>
      <c r="L666" s="94">
        <v>440</v>
      </c>
      <c r="M666" s="93"/>
      <c r="N666"/>
      <c r="Q666" s="113" t="s">
        <v>28</v>
      </c>
    </row>
    <row r="667" spans="1:17" s="14" customFormat="1" ht="15.75" customHeight="1">
      <c r="A667" s="76"/>
      <c r="B667" s="110" t="s">
        <v>1953</v>
      </c>
      <c r="C667" s="90" t="s">
        <v>1954</v>
      </c>
      <c r="D667" s="119" t="s">
        <v>1955</v>
      </c>
      <c r="E667" s="93">
        <v>2009</v>
      </c>
      <c r="F667" s="93">
        <v>20</v>
      </c>
      <c r="G667" s="81" t="s">
        <v>91</v>
      </c>
      <c r="H667"/>
      <c r="I667" s="93"/>
      <c r="J667" s="54">
        <f>K667+K667*0.1</f>
        <v>224.4</v>
      </c>
      <c r="K667" s="55">
        <f>L667-L667*$J$2%</f>
        <v>204</v>
      </c>
      <c r="L667" s="94">
        <v>204</v>
      </c>
      <c r="M667" s="93"/>
      <c r="N667"/>
      <c r="Q667" s="113" t="s">
        <v>28</v>
      </c>
    </row>
    <row r="668" spans="1:17" s="152" customFormat="1" ht="29.25" customHeight="1">
      <c r="A668" s="76"/>
      <c r="B668" s="190" t="s">
        <v>1956</v>
      </c>
      <c r="C668" s="190"/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/>
      <c r="O668" s="14"/>
      <c r="P668" s="14"/>
      <c r="Q668" s="132"/>
    </row>
    <row r="669" spans="1:17" s="14" customFormat="1" ht="16.5" customHeight="1">
      <c r="A669" s="76"/>
      <c r="B669" s="137" t="s">
        <v>1957</v>
      </c>
      <c r="C669" s="90" t="s">
        <v>1958</v>
      </c>
      <c r="D669" s="140" t="s">
        <v>1959</v>
      </c>
      <c r="E669" s="92">
        <v>2011</v>
      </c>
      <c r="F669" s="107">
        <v>12</v>
      </c>
      <c r="G669" s="140" t="s">
        <v>46</v>
      </c>
      <c r="H669"/>
      <c r="I669" s="140"/>
      <c r="J669" s="54">
        <f>K669+K669*0.1</f>
        <v>303.6</v>
      </c>
      <c r="K669" s="55">
        <f>L669-L669*$J$2%</f>
        <v>276</v>
      </c>
      <c r="L669" s="150">
        <v>276</v>
      </c>
      <c r="M669" s="244"/>
      <c r="N669"/>
      <c r="Q669" s="245" t="s">
        <v>28</v>
      </c>
    </row>
    <row r="670" spans="1:17" s="14" customFormat="1" ht="15.75" customHeight="1">
      <c r="A670" s="76"/>
      <c r="B670" s="137" t="s">
        <v>1960</v>
      </c>
      <c r="C670" s="90" t="s">
        <v>1961</v>
      </c>
      <c r="D670" s="140" t="s">
        <v>1962</v>
      </c>
      <c r="E670" s="92">
        <v>2006</v>
      </c>
      <c r="F670" s="107">
        <v>16</v>
      </c>
      <c r="G670" s="140" t="s">
        <v>263</v>
      </c>
      <c r="H670"/>
      <c r="I670" s="140"/>
      <c r="J670" s="54">
        <f>K670+K670*0.1</f>
        <v>189.2</v>
      </c>
      <c r="K670" s="55">
        <f>L670-L670*$J$2%</f>
        <v>172</v>
      </c>
      <c r="L670" s="150">
        <v>172</v>
      </c>
      <c r="M670" s="244"/>
      <c r="N670"/>
      <c r="Q670" s="245" t="s">
        <v>28</v>
      </c>
    </row>
    <row r="671" spans="1:17" s="14" customFormat="1" ht="15.75" customHeight="1">
      <c r="A671" s="10"/>
      <c r="B671" s="137" t="s">
        <v>1963</v>
      </c>
      <c r="C671" s="90" t="s">
        <v>1964</v>
      </c>
      <c r="D671" s="140" t="s">
        <v>1965</v>
      </c>
      <c r="E671" s="92">
        <v>2008</v>
      </c>
      <c r="F671" s="107"/>
      <c r="G671" s="140" t="s">
        <v>178</v>
      </c>
      <c r="H671"/>
      <c r="I671" s="140"/>
      <c r="J671" s="54">
        <f>K671+K671*0.1</f>
        <v>235.4</v>
      </c>
      <c r="K671" s="55">
        <f>L671-L671*$J$2%</f>
        <v>214</v>
      </c>
      <c r="L671" s="150">
        <v>214</v>
      </c>
      <c r="M671" s="246"/>
      <c r="N671"/>
      <c r="Q671" s="247" t="s">
        <v>28</v>
      </c>
    </row>
    <row r="672" spans="1:17" s="14" customFormat="1" ht="15.75" customHeight="1">
      <c r="A672" s="10"/>
      <c r="B672" s="169" t="s">
        <v>1966</v>
      </c>
      <c r="C672" s="139" t="s">
        <v>1967</v>
      </c>
      <c r="D672" s="91" t="s">
        <v>1968</v>
      </c>
      <c r="E672" s="185">
        <v>2016</v>
      </c>
      <c r="F672" s="185">
        <v>15</v>
      </c>
      <c r="G672" s="81" t="s">
        <v>263</v>
      </c>
      <c r="H672"/>
      <c r="I672" s="187"/>
      <c r="J672" s="248">
        <f>K672+K672*0.1</f>
        <v>308</v>
      </c>
      <c r="K672" s="249">
        <f>L672-L672*$J$2%</f>
        <v>280</v>
      </c>
      <c r="L672" s="186">
        <v>280</v>
      </c>
      <c r="M672" s="136"/>
      <c r="N672" s="57"/>
      <c r="O672" s="58">
        <v>42566</v>
      </c>
      <c r="Q672" s="188" t="s">
        <v>28</v>
      </c>
    </row>
    <row r="673" spans="1:17" s="14" customFormat="1" ht="17.25" customHeight="1">
      <c r="A673" s="10"/>
      <c r="B673" s="137" t="s">
        <v>1969</v>
      </c>
      <c r="C673" s="90" t="s">
        <v>1970</v>
      </c>
      <c r="D673" s="140" t="s">
        <v>1971</v>
      </c>
      <c r="E673" s="92">
        <v>2012</v>
      </c>
      <c r="F673" s="107">
        <v>3</v>
      </c>
      <c r="G673" s="81" t="s">
        <v>376</v>
      </c>
      <c r="H673"/>
      <c r="I673" s="250"/>
      <c r="J673" s="178">
        <f>K673+K673*0.1</f>
        <v>539</v>
      </c>
      <c r="K673" s="179">
        <f>L673-L673*$J$2%</f>
        <v>490</v>
      </c>
      <c r="L673" s="251">
        <v>490</v>
      </c>
      <c r="M673" s="244"/>
      <c r="N673"/>
      <c r="Q673" s="247" t="s">
        <v>28</v>
      </c>
    </row>
    <row r="674" spans="1:17" s="14" customFormat="1" ht="17.25" customHeight="1">
      <c r="A674" s="10"/>
      <c r="B674" s="61" t="s">
        <v>1972</v>
      </c>
      <c r="C674" s="62" t="s">
        <v>1973</v>
      </c>
      <c r="D674" s="63" t="s">
        <v>1974</v>
      </c>
      <c r="E674" s="64">
        <v>2018</v>
      </c>
      <c r="F674" s="64">
        <v>6</v>
      </c>
      <c r="G674" s="65" t="s">
        <v>970</v>
      </c>
      <c r="H674"/>
      <c r="I674" s="252"/>
      <c r="J674" s="54">
        <f>K674+K674*0.1</f>
        <v>990</v>
      </c>
      <c r="K674" s="55">
        <f>L674-L674*$J$2%</f>
        <v>900</v>
      </c>
      <c r="L674" s="67">
        <v>900</v>
      </c>
      <c r="M674" s="68"/>
      <c r="N674"/>
      <c r="O674" s="58">
        <v>43137</v>
      </c>
      <c r="Q674" s="69" t="s">
        <v>28</v>
      </c>
    </row>
    <row r="675" spans="1:17" s="14" customFormat="1" ht="25.5" customHeight="1">
      <c r="A675" s="89"/>
      <c r="B675" s="110" t="s">
        <v>1975</v>
      </c>
      <c r="C675" s="139" t="s">
        <v>1976</v>
      </c>
      <c r="D675" s="91" t="s">
        <v>1977</v>
      </c>
      <c r="E675" s="92">
        <v>2008</v>
      </c>
      <c r="F675" s="92">
        <v>20</v>
      </c>
      <c r="G675" s="118" t="s">
        <v>263</v>
      </c>
      <c r="H675"/>
      <c r="I675" s="177"/>
      <c r="J675" s="178">
        <f>K675+K675*0.1</f>
        <v>374</v>
      </c>
      <c r="K675" s="179">
        <f>L675-L675*$J$2%</f>
        <v>340</v>
      </c>
      <c r="L675" s="180">
        <v>340</v>
      </c>
      <c r="M675" s="177"/>
      <c r="N675"/>
      <c r="Q675" s="247" t="s">
        <v>28</v>
      </c>
    </row>
    <row r="676" spans="1:17" s="14" customFormat="1" ht="16.5" customHeight="1">
      <c r="A676" s="10"/>
      <c r="B676" s="110" t="s">
        <v>1978</v>
      </c>
      <c r="C676" s="139" t="s">
        <v>1979</v>
      </c>
      <c r="D676" s="91" t="s">
        <v>1980</v>
      </c>
      <c r="E676" s="92">
        <v>2004</v>
      </c>
      <c r="F676" s="92">
        <v>12</v>
      </c>
      <c r="G676" s="118" t="s">
        <v>716</v>
      </c>
      <c r="H676"/>
      <c r="I676" s="177"/>
      <c r="J676" s="178">
        <f>K676+K676*0.1</f>
        <v>198</v>
      </c>
      <c r="K676" s="179">
        <f>L676-L676*$J$2%</f>
        <v>180</v>
      </c>
      <c r="L676" s="180">
        <v>180</v>
      </c>
      <c r="M676" s="177"/>
      <c r="N676"/>
      <c r="Q676" s="245" t="s">
        <v>28</v>
      </c>
    </row>
    <row r="677" spans="1:17" s="14" customFormat="1" ht="16.5" customHeight="1">
      <c r="A677" s="10"/>
      <c r="B677" s="110" t="s">
        <v>1981</v>
      </c>
      <c r="C677" s="139" t="s">
        <v>1982</v>
      </c>
      <c r="D677" s="91" t="s">
        <v>1983</v>
      </c>
      <c r="E677" s="92">
        <v>2018</v>
      </c>
      <c r="F677" s="92">
        <v>10</v>
      </c>
      <c r="G677" s="118" t="s">
        <v>192</v>
      </c>
      <c r="H677"/>
      <c r="I677" s="177"/>
      <c r="J677" s="178">
        <f>K677+K677*0.1</f>
        <v>616</v>
      </c>
      <c r="K677" s="179">
        <f>L677-L677*$J$2%</f>
        <v>560</v>
      </c>
      <c r="L677" s="180">
        <v>560</v>
      </c>
      <c r="M677" s="177"/>
      <c r="N677"/>
      <c r="O677" s="58">
        <v>43081</v>
      </c>
      <c r="Q677" s="245" t="s">
        <v>28</v>
      </c>
    </row>
    <row r="678" spans="1:17" s="14" customFormat="1" ht="16.5" customHeight="1">
      <c r="A678" s="10"/>
      <c r="B678" s="77" t="s">
        <v>1984</v>
      </c>
      <c r="C678" s="78" t="s">
        <v>1985</v>
      </c>
      <c r="D678" s="79" t="s">
        <v>1986</v>
      </c>
      <c r="E678" s="80">
        <v>2017</v>
      </c>
      <c r="F678" s="80">
        <v>20</v>
      </c>
      <c r="G678" s="81" t="s">
        <v>54</v>
      </c>
      <c r="H678" s="57"/>
      <c r="I678" s="68"/>
      <c r="J678" s="82">
        <f>K678+K678*0.1</f>
        <v>550</v>
      </c>
      <c r="K678" s="83">
        <f>L678-L678*$J$2%</f>
        <v>500</v>
      </c>
      <c r="L678" s="84">
        <v>500</v>
      </c>
      <c r="M678" s="68"/>
      <c r="N678" s="57"/>
      <c r="O678" s="58">
        <v>42940</v>
      </c>
      <c r="Q678" s="85" t="s">
        <v>28</v>
      </c>
    </row>
    <row r="679" spans="1:17" s="14" customFormat="1" ht="16.5" customHeight="1">
      <c r="A679" s="10"/>
      <c r="B679" s="137" t="s">
        <v>1987</v>
      </c>
      <c r="C679" s="90" t="s">
        <v>1988</v>
      </c>
      <c r="D679" s="119" t="s">
        <v>1989</v>
      </c>
      <c r="E679" s="107">
        <v>2008</v>
      </c>
      <c r="F679" s="107">
        <v>8</v>
      </c>
      <c r="G679" s="140" t="s">
        <v>748</v>
      </c>
      <c r="H679"/>
      <c r="I679" s="253"/>
      <c r="J679" s="178">
        <f>K679+K679*0.1</f>
        <v>616</v>
      </c>
      <c r="K679" s="179">
        <f>L679-L679*$J$2%</f>
        <v>560</v>
      </c>
      <c r="L679" s="251">
        <v>560</v>
      </c>
      <c r="M679" s="253"/>
      <c r="N679"/>
      <c r="Q679" s="95" t="s">
        <v>28</v>
      </c>
    </row>
    <row r="680" spans="1:17" s="14" customFormat="1" ht="16.5" customHeight="1">
      <c r="A680" s="76"/>
      <c r="B680" s="137" t="s">
        <v>1990</v>
      </c>
      <c r="C680" s="90" t="s">
        <v>1988</v>
      </c>
      <c r="D680" s="119" t="s">
        <v>1991</v>
      </c>
      <c r="E680" s="107">
        <v>2011</v>
      </c>
      <c r="F680" s="107">
        <v>10</v>
      </c>
      <c r="G680" s="140" t="s">
        <v>313</v>
      </c>
      <c r="H680"/>
      <c r="I680" s="253"/>
      <c r="J680" s="178">
        <f>K680+K680*0.1</f>
        <v>607.2</v>
      </c>
      <c r="K680" s="179">
        <f>L680-L680*$J$2%</f>
        <v>552</v>
      </c>
      <c r="L680" s="251">
        <v>552</v>
      </c>
      <c r="M680" s="253"/>
      <c r="N680"/>
      <c r="Q680" s="95" t="s">
        <v>28</v>
      </c>
    </row>
    <row r="681" spans="1:17" s="14" customFormat="1" ht="16.5" customHeight="1">
      <c r="A681" s="10"/>
      <c r="B681" s="77" t="s">
        <v>1992</v>
      </c>
      <c r="C681" s="90" t="s">
        <v>1993</v>
      </c>
      <c r="D681" s="91" t="s">
        <v>1994</v>
      </c>
      <c r="E681" s="92">
        <v>2015</v>
      </c>
      <c r="F681" s="92">
        <v>22</v>
      </c>
      <c r="G681" s="118" t="s">
        <v>66</v>
      </c>
      <c r="H681"/>
      <c r="I681" s="93"/>
      <c r="J681" s="54">
        <f>K681+K681*0.1</f>
        <v>176</v>
      </c>
      <c r="K681" s="55">
        <f>L681-L681*$J$2%</f>
        <v>160</v>
      </c>
      <c r="L681" s="94">
        <v>160</v>
      </c>
      <c r="M681" s="93"/>
      <c r="N681"/>
      <c r="O681" s="58"/>
      <c r="Q681" s="95" t="s">
        <v>28</v>
      </c>
    </row>
    <row r="682" spans="1:17" s="14" customFormat="1" ht="16.5" customHeight="1">
      <c r="A682" s="10"/>
      <c r="B682" s="110" t="s">
        <v>1995</v>
      </c>
      <c r="C682" s="111" t="s">
        <v>1996</v>
      </c>
      <c r="D682" s="112" t="s">
        <v>1997</v>
      </c>
      <c r="E682" s="107">
        <v>2008</v>
      </c>
      <c r="F682" s="107">
        <v>10</v>
      </c>
      <c r="G682" s="81" t="s">
        <v>127</v>
      </c>
      <c r="H682"/>
      <c r="I682" s="177"/>
      <c r="J682" s="54">
        <f>K682+K682*0.1</f>
        <v>462</v>
      </c>
      <c r="K682" s="179">
        <f>L682-L682*$J$2%</f>
        <v>420</v>
      </c>
      <c r="L682" s="180">
        <v>420</v>
      </c>
      <c r="M682" s="177"/>
      <c r="N682"/>
      <c r="Q682" s="113" t="s">
        <v>28</v>
      </c>
    </row>
    <row r="683" spans="1:17" s="14" customFormat="1" ht="16.5" customHeight="1">
      <c r="A683" s="10"/>
      <c r="B683" s="110" t="s">
        <v>1998</v>
      </c>
      <c r="C683" s="111" t="s">
        <v>1999</v>
      </c>
      <c r="D683" s="112" t="s">
        <v>2000</v>
      </c>
      <c r="E683" s="107">
        <v>2018</v>
      </c>
      <c r="F683" s="107">
        <v>16</v>
      </c>
      <c r="G683" s="81" t="s">
        <v>152</v>
      </c>
      <c r="H683"/>
      <c r="I683" s="177"/>
      <c r="J683" s="54">
        <f>K683+K683*0.1</f>
        <v>462</v>
      </c>
      <c r="K683" s="179">
        <f>L683-L683*$J$2%</f>
        <v>420</v>
      </c>
      <c r="L683" s="180">
        <v>420</v>
      </c>
      <c r="M683" s="177"/>
      <c r="N683"/>
      <c r="O683" s="58">
        <v>43116</v>
      </c>
      <c r="Q683" s="113" t="s">
        <v>28</v>
      </c>
    </row>
    <row r="684" spans="1:17" s="14" customFormat="1" ht="16.5" customHeight="1">
      <c r="A684" s="10"/>
      <c r="B684" s="110" t="s">
        <v>59</v>
      </c>
      <c r="C684" s="111" t="s">
        <v>2001</v>
      </c>
      <c r="D684" s="112" t="s">
        <v>61</v>
      </c>
      <c r="E684" s="107">
        <v>2018</v>
      </c>
      <c r="F684" s="107">
        <v>10</v>
      </c>
      <c r="G684" s="81" t="s">
        <v>62</v>
      </c>
      <c r="H684"/>
      <c r="I684" s="177"/>
      <c r="J684" s="54">
        <f>K684+K684*0.1</f>
        <v>660</v>
      </c>
      <c r="K684" s="179">
        <f>L684-L684*$J$2%</f>
        <v>600</v>
      </c>
      <c r="L684" s="180">
        <v>600</v>
      </c>
      <c r="M684" s="177"/>
      <c r="N684"/>
      <c r="O684" s="58">
        <v>43257</v>
      </c>
      <c r="Q684" s="113" t="s">
        <v>28</v>
      </c>
    </row>
    <row r="685" spans="1:17" s="14" customFormat="1" ht="16.5" customHeight="1">
      <c r="A685" s="89" t="s">
        <v>922</v>
      </c>
      <c r="B685" s="110" t="s">
        <v>2002</v>
      </c>
      <c r="C685" s="111" t="s">
        <v>2003</v>
      </c>
      <c r="D685" s="135" t="s">
        <v>2004</v>
      </c>
      <c r="E685" s="107">
        <v>2017</v>
      </c>
      <c r="F685" s="107">
        <v>10</v>
      </c>
      <c r="G685" s="81" t="s">
        <v>87</v>
      </c>
      <c r="H685"/>
      <c r="I685" s="177"/>
      <c r="J685" s="54">
        <f>K685+K685*0.1</f>
        <v>550</v>
      </c>
      <c r="K685" s="179">
        <f>L685-L685*$J$2%</f>
        <v>500</v>
      </c>
      <c r="L685" s="180">
        <v>500</v>
      </c>
      <c r="M685" s="177"/>
      <c r="N685"/>
      <c r="Q685" s="113" t="s">
        <v>28</v>
      </c>
    </row>
    <row r="686" spans="1:17" s="14" customFormat="1" ht="15.75" customHeight="1">
      <c r="A686" s="76"/>
      <c r="B686" s="77" t="s">
        <v>2005</v>
      </c>
      <c r="C686" s="90" t="s">
        <v>2006</v>
      </c>
      <c r="D686" s="119" t="s">
        <v>2007</v>
      </c>
      <c r="E686" s="92">
        <v>2015</v>
      </c>
      <c r="F686" s="92">
        <v>14</v>
      </c>
      <c r="G686" s="118" t="s">
        <v>247</v>
      </c>
      <c r="H686"/>
      <c r="I686" s="93"/>
      <c r="J686" s="54">
        <f>K686+K686*0.1</f>
        <v>561</v>
      </c>
      <c r="K686" s="55">
        <f>L686-L686*$J$2%</f>
        <v>510</v>
      </c>
      <c r="L686" s="94">
        <v>510</v>
      </c>
      <c r="M686" s="93"/>
      <c r="N686"/>
      <c r="Q686" s="95" t="s">
        <v>28</v>
      </c>
    </row>
    <row r="687" spans="1:17" s="14" customFormat="1" ht="16.5" customHeight="1">
      <c r="A687" s="76"/>
      <c r="B687" s="110" t="s">
        <v>2008</v>
      </c>
      <c r="C687" s="111" t="s">
        <v>2009</v>
      </c>
      <c r="D687" s="112" t="s">
        <v>2010</v>
      </c>
      <c r="E687" s="107">
        <v>2002</v>
      </c>
      <c r="F687" s="107">
        <v>20</v>
      </c>
      <c r="G687" s="81" t="s">
        <v>350</v>
      </c>
      <c r="H687"/>
      <c r="I687" s="177"/>
      <c r="J687" s="178">
        <f>K687+K687*0.1</f>
        <v>224.4</v>
      </c>
      <c r="K687" s="179">
        <f>L687-L687*$J$2%</f>
        <v>204</v>
      </c>
      <c r="L687" s="180">
        <v>204</v>
      </c>
      <c r="M687" s="177"/>
      <c r="N687"/>
      <c r="Q687" s="113" t="s">
        <v>28</v>
      </c>
    </row>
    <row r="688" spans="1:17" s="14" customFormat="1" ht="16.5" customHeight="1">
      <c r="A688" s="10"/>
      <c r="B688" s="110" t="s">
        <v>2011</v>
      </c>
      <c r="C688" s="111" t="s">
        <v>2012</v>
      </c>
      <c r="D688" s="119" t="s">
        <v>2013</v>
      </c>
      <c r="E688" s="107">
        <v>2009</v>
      </c>
      <c r="F688" s="107">
        <v>12</v>
      </c>
      <c r="G688" s="81" t="s">
        <v>1795</v>
      </c>
      <c r="H688"/>
      <c r="I688" s="254"/>
      <c r="J688" s="178">
        <f>K688+K688*0.1</f>
        <v>330</v>
      </c>
      <c r="K688" s="179">
        <f>L688-L688*$J$2%</f>
        <v>300</v>
      </c>
      <c r="L688" s="255">
        <v>300</v>
      </c>
      <c r="M688" s="132"/>
      <c r="N688"/>
      <c r="Q688" s="113" t="s">
        <v>28</v>
      </c>
    </row>
    <row r="689" spans="1:17" s="14" customFormat="1" ht="16.5" customHeight="1">
      <c r="A689" s="76"/>
      <c r="B689" s="110" t="s">
        <v>2014</v>
      </c>
      <c r="C689" s="111" t="s">
        <v>2015</v>
      </c>
      <c r="D689" s="119" t="s">
        <v>2016</v>
      </c>
      <c r="E689" s="107">
        <v>2007</v>
      </c>
      <c r="F689" s="107">
        <v>8</v>
      </c>
      <c r="G689" s="140" t="s">
        <v>220</v>
      </c>
      <c r="H689"/>
      <c r="I689" s="254"/>
      <c r="J689" s="178">
        <f>K689+K689*0.1</f>
        <v>396</v>
      </c>
      <c r="K689" s="179">
        <f>L689-L689*$J$2%</f>
        <v>360</v>
      </c>
      <c r="L689" s="255">
        <v>360</v>
      </c>
      <c r="M689" s="132"/>
      <c r="N689"/>
      <c r="Q689" s="113" t="s">
        <v>2017</v>
      </c>
    </row>
    <row r="690" spans="1:17" s="14" customFormat="1" ht="16.5" customHeight="1">
      <c r="A690"/>
      <c r="B690" s="77" t="s">
        <v>2018</v>
      </c>
      <c r="C690" s="90" t="s">
        <v>2019</v>
      </c>
      <c r="D690" s="119" t="s">
        <v>2020</v>
      </c>
      <c r="E690" s="92">
        <v>2012</v>
      </c>
      <c r="F690" s="92">
        <v>12</v>
      </c>
      <c r="G690" s="118" t="s">
        <v>2021</v>
      </c>
      <c r="H690"/>
      <c r="I690" s="256"/>
      <c r="J690" s="178">
        <f>K690+K690*0.1</f>
        <v>448.8</v>
      </c>
      <c r="K690" s="179">
        <f>L690-L690*$J$2%</f>
        <v>408</v>
      </c>
      <c r="L690" s="180">
        <v>408</v>
      </c>
      <c r="M690" s="177"/>
      <c r="N690"/>
      <c r="Q690" s="95" t="s">
        <v>28</v>
      </c>
    </row>
    <row r="691" spans="1:17" s="14" customFormat="1" ht="16.5" customHeight="1">
      <c r="A691"/>
      <c r="B691" s="110" t="s">
        <v>2022</v>
      </c>
      <c r="C691" s="111" t="s">
        <v>2023</v>
      </c>
      <c r="D691" s="112" t="s">
        <v>2024</v>
      </c>
      <c r="E691" s="107">
        <v>2007</v>
      </c>
      <c r="F691" s="107">
        <v>12</v>
      </c>
      <c r="G691" s="81" t="s">
        <v>625</v>
      </c>
      <c r="H691"/>
      <c r="I691" s="177"/>
      <c r="J691" s="178">
        <f>K691+K691*0.1</f>
        <v>488.4</v>
      </c>
      <c r="K691" s="179">
        <f>L691-L691*$J$2%</f>
        <v>444</v>
      </c>
      <c r="L691" s="180">
        <v>444</v>
      </c>
      <c r="M691" s="177"/>
      <c r="N691"/>
      <c r="Q691" s="113" t="s">
        <v>28</v>
      </c>
    </row>
    <row r="692" spans="1:17" s="14" customFormat="1" ht="16.5" customHeight="1">
      <c r="A692" s="10"/>
      <c r="B692" s="110" t="s">
        <v>2025</v>
      </c>
      <c r="C692" s="111" t="s">
        <v>2026</v>
      </c>
      <c r="D692" s="112" t="s">
        <v>2027</v>
      </c>
      <c r="E692" s="107">
        <v>2007</v>
      </c>
      <c r="F692" s="107">
        <v>10</v>
      </c>
      <c r="G692" s="81" t="s">
        <v>292</v>
      </c>
      <c r="H692"/>
      <c r="I692" s="177"/>
      <c r="J692" s="178">
        <f>K692+K692*0.1</f>
        <v>475.2</v>
      </c>
      <c r="K692" s="179">
        <f>L692-L692*$J$2%</f>
        <v>432</v>
      </c>
      <c r="L692" s="180">
        <v>432</v>
      </c>
      <c r="M692" s="177"/>
      <c r="N692"/>
      <c r="Q692" s="113" t="s">
        <v>28</v>
      </c>
    </row>
    <row r="693" spans="1:17" s="14" customFormat="1" ht="16.5" customHeight="1">
      <c r="A693" s="76"/>
      <c r="B693" s="110" t="s">
        <v>2028</v>
      </c>
      <c r="C693" s="111" t="s">
        <v>2029</v>
      </c>
      <c r="D693" s="112" t="s">
        <v>2030</v>
      </c>
      <c r="E693" s="107">
        <v>2003</v>
      </c>
      <c r="F693" s="107">
        <v>16</v>
      </c>
      <c r="G693" s="140" t="s">
        <v>178</v>
      </c>
      <c r="H693"/>
      <c r="I693" s="177"/>
      <c r="J693" s="178">
        <f>K693+K693*0.1</f>
        <v>387.2</v>
      </c>
      <c r="K693" s="179">
        <f>L693-L693*$J$2%</f>
        <v>352</v>
      </c>
      <c r="L693" s="180">
        <v>352</v>
      </c>
      <c r="M693" s="177"/>
      <c r="N693"/>
      <c r="Q693" s="113" t="s">
        <v>28</v>
      </c>
    </row>
    <row r="694" spans="1:17" s="14" customFormat="1" ht="16.5" customHeight="1">
      <c r="A694" s="76"/>
      <c r="B694" s="110" t="s">
        <v>2031</v>
      </c>
      <c r="C694" s="111" t="s">
        <v>2029</v>
      </c>
      <c r="D694" s="112" t="s">
        <v>2032</v>
      </c>
      <c r="E694" s="107">
        <v>2009</v>
      </c>
      <c r="F694" s="107">
        <v>16</v>
      </c>
      <c r="G694" s="81" t="s">
        <v>231</v>
      </c>
      <c r="H694"/>
      <c r="I694" s="177"/>
      <c r="J694" s="178">
        <f>K694+K694*0.1</f>
        <v>123.2</v>
      </c>
      <c r="K694" s="179">
        <f>L694-L694*$J$2%</f>
        <v>112</v>
      </c>
      <c r="L694" s="180">
        <v>112</v>
      </c>
      <c r="M694" s="177"/>
      <c r="N694"/>
      <c r="Q694" s="113" t="s">
        <v>28</v>
      </c>
    </row>
    <row r="695" spans="1:17" s="14" customFormat="1" ht="16.5" customHeight="1">
      <c r="A695" s="76"/>
      <c r="B695" s="110" t="s">
        <v>2033</v>
      </c>
      <c r="C695" s="111" t="s">
        <v>2034</v>
      </c>
      <c r="D695" s="112" t="s">
        <v>2035</v>
      </c>
      <c r="E695" s="107">
        <v>2007</v>
      </c>
      <c r="F695" s="107">
        <v>12</v>
      </c>
      <c r="G695" s="81" t="s">
        <v>566</v>
      </c>
      <c r="H695"/>
      <c r="I695" s="177"/>
      <c r="J695" s="178">
        <f>K695+K695*0.1</f>
        <v>369.6</v>
      </c>
      <c r="K695" s="179">
        <f>L695-L695*$J$2%</f>
        <v>336</v>
      </c>
      <c r="L695" s="180">
        <v>336</v>
      </c>
      <c r="M695" s="177"/>
      <c r="N695"/>
      <c r="Q695" s="113" t="s">
        <v>28</v>
      </c>
    </row>
    <row r="696" spans="1:17" s="14" customFormat="1" ht="16.5" customHeight="1">
      <c r="A696" s="76"/>
      <c r="B696" s="110" t="s">
        <v>2036</v>
      </c>
      <c r="C696" s="111" t="s">
        <v>2034</v>
      </c>
      <c r="D696" s="112" t="s">
        <v>2037</v>
      </c>
      <c r="E696" s="107">
        <v>2009</v>
      </c>
      <c r="F696" s="107"/>
      <c r="G696" s="81" t="s">
        <v>2038</v>
      </c>
      <c r="H696"/>
      <c r="I696" s="93"/>
      <c r="J696" s="54">
        <f>K696+K696*0.1</f>
        <v>528</v>
      </c>
      <c r="K696" s="55">
        <f>L696-L696*$J$2%</f>
        <v>480</v>
      </c>
      <c r="L696" s="94">
        <v>480</v>
      </c>
      <c r="M696" s="93"/>
      <c r="N696"/>
      <c r="Q696" s="113" t="s">
        <v>28</v>
      </c>
    </row>
    <row r="697" spans="1:17" s="14" customFormat="1" ht="16.5" customHeight="1">
      <c r="A697" s="76"/>
      <c r="B697" s="166" t="s">
        <v>2039</v>
      </c>
      <c r="C697" s="111" t="s">
        <v>2040</v>
      </c>
      <c r="D697" s="112" t="s">
        <v>2041</v>
      </c>
      <c r="E697" s="107">
        <v>2017</v>
      </c>
      <c r="F697" s="107">
        <v>7</v>
      </c>
      <c r="G697" s="108" t="s">
        <v>192</v>
      </c>
      <c r="H697"/>
      <c r="I697" s="93"/>
      <c r="J697" s="54">
        <f>K697+K697*0.1</f>
        <v>770</v>
      </c>
      <c r="K697" s="55">
        <f>L697-L697*$J$2%</f>
        <v>700</v>
      </c>
      <c r="L697" s="94">
        <v>700</v>
      </c>
      <c r="M697" s="93"/>
      <c r="N697"/>
      <c r="O697" s="58">
        <v>42991</v>
      </c>
      <c r="Q697" s="113" t="s">
        <v>28</v>
      </c>
    </row>
    <row r="698" spans="1:17" s="14" customFormat="1" ht="16.5" customHeight="1">
      <c r="A698" s="76"/>
      <c r="B698" s="166" t="s">
        <v>2042</v>
      </c>
      <c r="C698" s="111" t="s">
        <v>2040</v>
      </c>
      <c r="D698" s="112" t="s">
        <v>2043</v>
      </c>
      <c r="E698" s="107">
        <v>2017</v>
      </c>
      <c r="F698" s="107">
        <v>7</v>
      </c>
      <c r="G698" s="81" t="s">
        <v>625</v>
      </c>
      <c r="H698"/>
      <c r="I698" s="93"/>
      <c r="J698" s="54">
        <f>K698+K698*0.1</f>
        <v>660</v>
      </c>
      <c r="K698" s="55">
        <f>L698-L698*$J$2%</f>
        <v>600</v>
      </c>
      <c r="L698" s="94">
        <v>600</v>
      </c>
      <c r="M698" s="93"/>
      <c r="N698"/>
      <c r="O698" s="58">
        <v>42991</v>
      </c>
      <c r="Q698" s="113" t="s">
        <v>28</v>
      </c>
    </row>
    <row r="699" spans="1:17" s="14" customFormat="1" ht="16.5" customHeight="1">
      <c r="A699" s="76"/>
      <c r="B699" s="166" t="s">
        <v>2044</v>
      </c>
      <c r="C699" s="111" t="s">
        <v>2040</v>
      </c>
      <c r="D699" s="112" t="s">
        <v>2045</v>
      </c>
      <c r="E699" s="107">
        <v>2017</v>
      </c>
      <c r="F699" s="107">
        <v>3</v>
      </c>
      <c r="G699" s="81" t="s">
        <v>1298</v>
      </c>
      <c r="H699"/>
      <c r="I699" s="93"/>
      <c r="J699" s="54">
        <f>K699+K699*0.1</f>
        <v>1650</v>
      </c>
      <c r="K699" s="55">
        <f>L699-L699*$J$2%</f>
        <v>1500</v>
      </c>
      <c r="L699" s="94">
        <v>1500</v>
      </c>
      <c r="M699" s="93"/>
      <c r="N699"/>
      <c r="O699" s="58">
        <v>42991</v>
      </c>
      <c r="Q699" s="113" t="s">
        <v>28</v>
      </c>
    </row>
    <row r="700" spans="1:17" s="14" customFormat="1" ht="16.5" customHeight="1">
      <c r="A700" s="76"/>
      <c r="B700" s="110" t="s">
        <v>2046</v>
      </c>
      <c r="C700" s="134" t="s">
        <v>2047</v>
      </c>
      <c r="D700" s="135" t="s">
        <v>2048</v>
      </c>
      <c r="E700" s="136">
        <v>2009</v>
      </c>
      <c r="F700" s="107">
        <v>10</v>
      </c>
      <c r="G700" s="81" t="s">
        <v>625</v>
      </c>
      <c r="H700"/>
      <c r="I700" s="93"/>
      <c r="J700" s="54">
        <f>K700+K700*0.1</f>
        <v>248.6</v>
      </c>
      <c r="K700" s="55">
        <f>L700-L700*$J$2%</f>
        <v>226</v>
      </c>
      <c r="L700" s="94">
        <v>226</v>
      </c>
      <c r="M700" s="93"/>
      <c r="N700"/>
      <c r="Q700" s="113" t="s">
        <v>28</v>
      </c>
    </row>
    <row r="701" spans="1:17" s="14" customFormat="1" ht="16.5" customHeight="1">
      <c r="A701" s="76"/>
      <c r="B701" s="137" t="s">
        <v>2049</v>
      </c>
      <c r="C701" s="90" t="s">
        <v>2050</v>
      </c>
      <c r="D701" s="119" t="s">
        <v>2051</v>
      </c>
      <c r="E701" s="92">
        <v>2011</v>
      </c>
      <c r="F701" s="92">
        <v>8</v>
      </c>
      <c r="G701" s="118" t="s">
        <v>58</v>
      </c>
      <c r="H701"/>
      <c r="I701" s="148"/>
      <c r="J701" s="54">
        <f>K701+K701*0.1</f>
        <v>396</v>
      </c>
      <c r="K701" s="55">
        <f>L701-L701*$J$2%</f>
        <v>360</v>
      </c>
      <c r="L701" s="94">
        <v>360</v>
      </c>
      <c r="M701" s="93"/>
      <c r="N701"/>
      <c r="O701" s="152"/>
      <c r="P701" s="152"/>
      <c r="Q701" s="113" t="s">
        <v>28</v>
      </c>
    </row>
    <row r="702" spans="1:17" s="14" customFormat="1" ht="16.5" customHeight="1">
      <c r="A702" s="76"/>
      <c r="B702" s="137" t="s">
        <v>2052</v>
      </c>
      <c r="C702" s="90" t="s">
        <v>2053</v>
      </c>
      <c r="D702" s="119" t="s">
        <v>2054</v>
      </c>
      <c r="E702" s="92">
        <v>2007</v>
      </c>
      <c r="F702" s="92">
        <v>20</v>
      </c>
      <c r="G702" s="118" t="s">
        <v>359</v>
      </c>
      <c r="H702"/>
      <c r="I702" s="148"/>
      <c r="J702" s="54">
        <f>K702+K702*0.1</f>
        <v>165</v>
      </c>
      <c r="K702" s="55">
        <f>L702-L702*$J$2%</f>
        <v>150</v>
      </c>
      <c r="L702" s="94">
        <v>150</v>
      </c>
      <c r="M702" s="93"/>
      <c r="N702"/>
      <c r="O702" s="152"/>
      <c r="P702" s="152"/>
      <c r="Q702" s="113" t="s">
        <v>28</v>
      </c>
    </row>
    <row r="703" spans="1:17" s="14" customFormat="1" ht="16.5" customHeight="1">
      <c r="A703" s="74"/>
      <c r="B703" s="110" t="s">
        <v>2055</v>
      </c>
      <c r="C703" s="134" t="s">
        <v>2056</v>
      </c>
      <c r="D703" s="112" t="s">
        <v>2057</v>
      </c>
      <c r="E703" s="107">
        <v>2007</v>
      </c>
      <c r="F703" s="107">
        <v>16</v>
      </c>
      <c r="G703" s="81" t="s">
        <v>79</v>
      </c>
      <c r="H703"/>
      <c r="I703" s="93"/>
      <c r="J703" s="54">
        <f>K703+K703*0.1</f>
        <v>237.6</v>
      </c>
      <c r="K703" s="55">
        <f>L703-L703*$J$2%</f>
        <v>216</v>
      </c>
      <c r="L703" s="94">
        <v>216</v>
      </c>
      <c r="M703" s="93"/>
      <c r="N703"/>
      <c r="Q703" s="113" t="s">
        <v>28</v>
      </c>
    </row>
    <row r="704" spans="1:17" s="14" customFormat="1" ht="16.5" customHeight="1">
      <c r="A704" s="74"/>
      <c r="B704" s="137" t="s">
        <v>2058</v>
      </c>
      <c r="C704" s="90" t="s">
        <v>2059</v>
      </c>
      <c r="D704" s="119" t="s">
        <v>2060</v>
      </c>
      <c r="E704" s="92">
        <v>2012</v>
      </c>
      <c r="F704" s="92">
        <v>12</v>
      </c>
      <c r="G704" s="118" t="s">
        <v>1660</v>
      </c>
      <c r="H704"/>
      <c r="I704" s="148"/>
      <c r="J704" s="54">
        <f>K704+K704*0.1</f>
        <v>422.4</v>
      </c>
      <c r="K704" s="55">
        <f>L704-L704*$J$2%</f>
        <v>384</v>
      </c>
      <c r="L704" s="94">
        <v>384</v>
      </c>
      <c r="M704" s="148"/>
      <c r="N704"/>
      <c r="O704" s="152"/>
      <c r="P704" s="152"/>
      <c r="Q704" s="95" t="s">
        <v>28</v>
      </c>
    </row>
    <row r="705" spans="1:17" s="14" customFormat="1" ht="16.5" customHeight="1">
      <c r="A705" s="76"/>
      <c r="B705" s="77" t="s">
        <v>2061</v>
      </c>
      <c r="C705" s="90" t="s">
        <v>2062</v>
      </c>
      <c r="D705" s="119" t="s">
        <v>2063</v>
      </c>
      <c r="E705" s="92">
        <v>2015</v>
      </c>
      <c r="F705" s="92">
        <v>10</v>
      </c>
      <c r="G705" s="118" t="s">
        <v>50</v>
      </c>
      <c r="H705"/>
      <c r="I705" s="93"/>
      <c r="J705" s="54">
        <f>K705+K705*0.1</f>
        <v>561</v>
      </c>
      <c r="K705" s="55">
        <f>L705-L705*$J$2%</f>
        <v>510</v>
      </c>
      <c r="L705" s="94">
        <v>510</v>
      </c>
      <c r="M705" s="93"/>
      <c r="N705"/>
      <c r="O705" s="58">
        <v>42055</v>
      </c>
      <c r="Q705" s="95" t="s">
        <v>28</v>
      </c>
    </row>
    <row r="706" spans="1:17" s="14" customFormat="1" ht="16.5" customHeight="1">
      <c r="A706" s="74"/>
      <c r="B706" s="77" t="s">
        <v>2064</v>
      </c>
      <c r="C706" s="90" t="s">
        <v>2062</v>
      </c>
      <c r="D706" s="119" t="s">
        <v>2065</v>
      </c>
      <c r="E706" s="92">
        <v>2015</v>
      </c>
      <c r="F706" s="92">
        <v>8</v>
      </c>
      <c r="G706" s="118" t="s">
        <v>2066</v>
      </c>
      <c r="H706"/>
      <c r="I706" s="93"/>
      <c r="J706" s="54">
        <f>K706+K706*0.1</f>
        <v>715</v>
      </c>
      <c r="K706" s="55">
        <f>L706-L706*$J$2%</f>
        <v>650</v>
      </c>
      <c r="L706" s="94">
        <v>650</v>
      </c>
      <c r="M706" s="93"/>
      <c r="N706"/>
      <c r="Q706" s="95" t="s">
        <v>28</v>
      </c>
    </row>
    <row r="707" spans="1:17" s="152" customFormat="1" ht="16.5" customHeight="1">
      <c r="A707" s="10"/>
      <c r="B707" s="77" t="s">
        <v>2067</v>
      </c>
      <c r="C707" s="90" t="s">
        <v>2068</v>
      </c>
      <c r="D707" s="119" t="s">
        <v>2069</v>
      </c>
      <c r="E707" s="92">
        <v>2016</v>
      </c>
      <c r="F707" s="92">
        <v>10</v>
      </c>
      <c r="G707" s="118" t="s">
        <v>2070</v>
      </c>
      <c r="H707"/>
      <c r="I707" s="93"/>
      <c r="J707" s="54">
        <f>K707+K707*0.1</f>
        <v>462</v>
      </c>
      <c r="K707" s="55">
        <f>L707-L707*$J$2%</f>
        <v>420</v>
      </c>
      <c r="L707" s="94">
        <v>420</v>
      </c>
      <c r="M707" s="93"/>
      <c r="N707"/>
      <c r="O707" s="14"/>
      <c r="P707" s="14"/>
      <c r="Q707" s="95" t="s">
        <v>28</v>
      </c>
    </row>
    <row r="708" spans="1:17" s="152" customFormat="1" ht="16.5" customHeight="1">
      <c r="A708" s="76"/>
      <c r="B708" s="77" t="s">
        <v>2071</v>
      </c>
      <c r="C708" s="81" t="s">
        <v>2072</v>
      </c>
      <c r="D708" s="119" t="s">
        <v>2073</v>
      </c>
      <c r="E708" s="92">
        <v>2016</v>
      </c>
      <c r="F708" s="92">
        <v>16</v>
      </c>
      <c r="G708" s="81" t="s">
        <v>91</v>
      </c>
      <c r="H708" s="57"/>
      <c r="I708" s="93"/>
      <c r="J708" s="54">
        <f>K708+K708*0.1</f>
        <v>418</v>
      </c>
      <c r="K708" s="55">
        <f>L708-L708*$J$2%</f>
        <v>380</v>
      </c>
      <c r="L708" s="94">
        <v>380</v>
      </c>
      <c r="M708" s="93"/>
      <c r="N708" s="57"/>
      <c r="O708" s="58">
        <v>42727</v>
      </c>
      <c r="P708" s="14"/>
      <c r="Q708" s="95" t="s">
        <v>28</v>
      </c>
    </row>
    <row r="709" spans="1:17" s="14" customFormat="1" ht="16.5" customHeight="1">
      <c r="A709" s="10"/>
      <c r="B709" s="77" t="s">
        <v>2074</v>
      </c>
      <c r="C709" s="90" t="s">
        <v>2075</v>
      </c>
      <c r="D709" s="119" t="s">
        <v>2076</v>
      </c>
      <c r="E709" s="92">
        <v>2016</v>
      </c>
      <c r="F709" s="92">
        <v>10</v>
      </c>
      <c r="G709" s="118" t="s">
        <v>2077</v>
      </c>
      <c r="H709"/>
      <c r="I709" s="93"/>
      <c r="J709" s="54">
        <f>K709+K709*0.1</f>
        <v>605</v>
      </c>
      <c r="K709" s="55">
        <f>L709-L709*$J$2%</f>
        <v>550</v>
      </c>
      <c r="L709" s="94">
        <v>550</v>
      </c>
      <c r="M709" s="93"/>
      <c r="N709"/>
      <c r="Q709" s="95" t="s">
        <v>28</v>
      </c>
    </row>
    <row r="710" spans="1:17" s="152" customFormat="1" ht="16.5" customHeight="1">
      <c r="A710" s="10"/>
      <c r="B710" s="77" t="s">
        <v>2078</v>
      </c>
      <c r="C710" s="90" t="s">
        <v>2079</v>
      </c>
      <c r="D710" s="119" t="s">
        <v>2080</v>
      </c>
      <c r="E710" s="92">
        <v>2009</v>
      </c>
      <c r="F710" s="92">
        <v>16</v>
      </c>
      <c r="G710" s="81" t="s">
        <v>263</v>
      </c>
      <c r="H710"/>
      <c r="I710" s="117"/>
      <c r="J710" s="54">
        <f>K710+K710*0.1</f>
        <v>220</v>
      </c>
      <c r="K710" s="55">
        <f>L710-L710*$J$2%</f>
        <v>200</v>
      </c>
      <c r="L710" s="94">
        <v>200</v>
      </c>
      <c r="M710" s="93"/>
      <c r="N710"/>
      <c r="O710" s="14"/>
      <c r="P710" s="14"/>
      <c r="Q710" s="95" t="s">
        <v>28</v>
      </c>
    </row>
    <row r="711" spans="1:17" s="14" customFormat="1" ht="16.5" customHeight="1">
      <c r="A711" s="10"/>
      <c r="B711" s="90" t="s">
        <v>2081</v>
      </c>
      <c r="C711" s="90" t="s">
        <v>2082</v>
      </c>
      <c r="D711" s="90" t="s">
        <v>2083</v>
      </c>
      <c r="E711" s="90">
        <v>2012</v>
      </c>
      <c r="F711" s="92">
        <v>12</v>
      </c>
      <c r="G711" s="90" t="s">
        <v>38</v>
      </c>
      <c r="H711"/>
      <c r="I711" s="90"/>
      <c r="J711" s="54">
        <f>K711+K711*0.1</f>
        <v>462</v>
      </c>
      <c r="K711" s="55">
        <f>L711-L711*$J$2%</f>
        <v>420</v>
      </c>
      <c r="L711" s="94">
        <v>420</v>
      </c>
      <c r="M711" s="90"/>
      <c r="N711"/>
      <c r="Q711" s="90" t="s">
        <v>28</v>
      </c>
    </row>
    <row r="712" spans="1:17" s="14" customFormat="1" ht="16.5" customHeight="1">
      <c r="A712" s="10"/>
      <c r="B712" s="77" t="s">
        <v>2084</v>
      </c>
      <c r="C712" s="90" t="s">
        <v>2085</v>
      </c>
      <c r="D712" s="119" t="s">
        <v>2086</v>
      </c>
      <c r="E712" s="92">
        <v>2015</v>
      </c>
      <c r="F712" s="92">
        <v>14</v>
      </c>
      <c r="G712" s="118" t="s">
        <v>2021</v>
      </c>
      <c r="H712"/>
      <c r="I712" s="148"/>
      <c r="J712" s="54">
        <f>K712+K712*0.1</f>
        <v>539</v>
      </c>
      <c r="K712" s="55">
        <f>L712-L712*$J$2%</f>
        <v>490</v>
      </c>
      <c r="L712" s="94">
        <v>490</v>
      </c>
      <c r="M712" s="148"/>
      <c r="N712"/>
      <c r="Q712" s="95" t="s">
        <v>28</v>
      </c>
    </row>
    <row r="713" spans="1:17" s="14" customFormat="1" ht="16.5" customHeight="1">
      <c r="A713" s="10"/>
      <c r="B713" s="110" t="s">
        <v>2087</v>
      </c>
      <c r="C713" s="111" t="s">
        <v>2088</v>
      </c>
      <c r="D713" s="112" t="s">
        <v>2089</v>
      </c>
      <c r="E713" s="107">
        <v>2008</v>
      </c>
      <c r="F713" s="107">
        <v>10</v>
      </c>
      <c r="G713" s="81" t="s">
        <v>87</v>
      </c>
      <c r="H713"/>
      <c r="I713" s="93"/>
      <c r="J713" s="54">
        <f>K713+K713*0.1</f>
        <v>462</v>
      </c>
      <c r="K713" s="55">
        <f>L713-L713*$J$2%</f>
        <v>420</v>
      </c>
      <c r="L713" s="94">
        <v>420</v>
      </c>
      <c r="M713" s="93"/>
      <c r="N713"/>
      <c r="Q713" s="113" t="s">
        <v>28</v>
      </c>
    </row>
    <row r="714" spans="1:17" s="14" customFormat="1" ht="16.5" customHeight="1">
      <c r="A714" s="10"/>
      <c r="B714" s="110" t="s">
        <v>2090</v>
      </c>
      <c r="C714" s="111" t="s">
        <v>2091</v>
      </c>
      <c r="D714" s="112" t="s">
        <v>2092</v>
      </c>
      <c r="E714" s="107">
        <v>2018</v>
      </c>
      <c r="F714" s="107">
        <v>16</v>
      </c>
      <c r="G714" s="81" t="s">
        <v>87</v>
      </c>
      <c r="H714"/>
      <c r="I714" s="93"/>
      <c r="J714" s="54">
        <f>K714+K714*0.1</f>
        <v>484</v>
      </c>
      <c r="K714" s="55">
        <f>L714-L714*$J$2%</f>
        <v>440</v>
      </c>
      <c r="L714" s="94">
        <v>440</v>
      </c>
      <c r="M714" s="93"/>
      <c r="N714"/>
      <c r="O714" s="58">
        <v>43158</v>
      </c>
      <c r="Q714" s="113" t="s">
        <v>28</v>
      </c>
    </row>
    <row r="715" spans="1:17" s="14" customFormat="1" ht="16.5" customHeight="1">
      <c r="A715" s="10"/>
      <c r="B715" s="77" t="s">
        <v>2093</v>
      </c>
      <c r="C715" s="90" t="s">
        <v>2094</v>
      </c>
      <c r="D715" s="119" t="s">
        <v>2095</v>
      </c>
      <c r="E715" s="92">
        <v>2016</v>
      </c>
      <c r="F715" s="92">
        <v>12</v>
      </c>
      <c r="G715" s="118" t="s">
        <v>473</v>
      </c>
      <c r="H715"/>
      <c r="I715" s="93"/>
      <c r="J715" s="54">
        <f>K715+K715*0.1</f>
        <v>484</v>
      </c>
      <c r="K715" s="55">
        <f>L715-L715*$J$2%</f>
        <v>440</v>
      </c>
      <c r="L715" s="94">
        <v>440</v>
      </c>
      <c r="M715" s="93"/>
      <c r="N715"/>
      <c r="Q715" s="95" t="s">
        <v>28</v>
      </c>
    </row>
    <row r="716" spans="1:17" s="14" customFormat="1" ht="16.5" customHeight="1">
      <c r="A716" s="76"/>
      <c r="B716" s="77" t="s">
        <v>2096</v>
      </c>
      <c r="C716" s="90" t="s">
        <v>2097</v>
      </c>
      <c r="D716" s="119" t="s">
        <v>2098</v>
      </c>
      <c r="E716" s="92">
        <v>2013</v>
      </c>
      <c r="F716" s="92">
        <v>6</v>
      </c>
      <c r="G716" s="118" t="s">
        <v>38</v>
      </c>
      <c r="H716"/>
      <c r="I716" s="107"/>
      <c r="J716" s="54">
        <f>K716+K716*0.1</f>
        <v>844.8</v>
      </c>
      <c r="K716" s="55">
        <f>L716-L716*$J$2%</f>
        <v>768</v>
      </c>
      <c r="L716" s="94">
        <v>768</v>
      </c>
      <c r="M716" s="93"/>
      <c r="N716"/>
      <c r="Q716" s="95" t="s">
        <v>28</v>
      </c>
    </row>
    <row r="717" spans="1:17" s="14" customFormat="1" ht="16.5" customHeight="1">
      <c r="A717" s="10"/>
      <c r="B717" s="137" t="s">
        <v>2099</v>
      </c>
      <c r="C717" s="90" t="s">
        <v>2100</v>
      </c>
      <c r="D717" s="119" t="s">
        <v>2101</v>
      </c>
      <c r="E717" s="92">
        <v>2009</v>
      </c>
      <c r="F717" s="92">
        <v>8</v>
      </c>
      <c r="G717" s="118" t="s">
        <v>292</v>
      </c>
      <c r="H717"/>
      <c r="I717" s="107"/>
      <c r="J717" s="54">
        <f>K717+K717*0.1</f>
        <v>715</v>
      </c>
      <c r="K717" s="55">
        <f>L717-L717*$J$2%</f>
        <v>650</v>
      </c>
      <c r="L717" s="255">
        <v>650</v>
      </c>
      <c r="M717" s="132"/>
      <c r="N717"/>
      <c r="Q717" s="95" t="s">
        <v>28</v>
      </c>
    </row>
    <row r="718" spans="1:17" s="14" customFormat="1" ht="16.5" customHeight="1">
      <c r="A718" s="10"/>
      <c r="B718" s="77" t="s">
        <v>2102</v>
      </c>
      <c r="C718" s="90" t="s">
        <v>2103</v>
      </c>
      <c r="D718" s="119" t="s">
        <v>2104</v>
      </c>
      <c r="E718" s="92">
        <v>2017</v>
      </c>
      <c r="F718" s="92">
        <v>16</v>
      </c>
      <c r="G718" s="118" t="s">
        <v>54</v>
      </c>
      <c r="H718" s="57"/>
      <c r="I718" s="93"/>
      <c r="J718" s="147">
        <f>K718+K718*0.1</f>
        <v>770</v>
      </c>
      <c r="K718" s="55">
        <f>L718-L718*$J$2%</f>
        <v>700</v>
      </c>
      <c r="L718" s="94">
        <v>700</v>
      </c>
      <c r="M718" s="93"/>
      <c r="N718" s="57"/>
      <c r="O718" s="58">
        <v>42654</v>
      </c>
      <c r="Q718" s="95" t="s">
        <v>28</v>
      </c>
    </row>
    <row r="719" spans="1:17" s="14" customFormat="1" ht="16.5" customHeight="1">
      <c r="A719"/>
      <c r="B719" s="137" t="s">
        <v>2105</v>
      </c>
      <c r="C719" s="90" t="s">
        <v>2106</v>
      </c>
      <c r="D719" s="119" t="s">
        <v>2107</v>
      </c>
      <c r="E719" s="92">
        <v>2008</v>
      </c>
      <c r="F719" s="92"/>
      <c r="G719" s="118" t="s">
        <v>220</v>
      </c>
      <c r="H719"/>
      <c r="I719" s="107"/>
      <c r="J719" s="54">
        <f>K719+K719*0.1</f>
        <v>462</v>
      </c>
      <c r="K719" s="55">
        <f>L719-L719*$J$2%</f>
        <v>420</v>
      </c>
      <c r="L719" s="255">
        <v>420</v>
      </c>
      <c r="M719" s="132"/>
      <c r="N719"/>
      <c r="Q719" s="95" t="s">
        <v>28</v>
      </c>
    </row>
    <row r="720" spans="1:17" s="14" customFormat="1" ht="16.5" customHeight="1">
      <c r="A720" s="10"/>
      <c r="B720" s="77" t="s">
        <v>2108</v>
      </c>
      <c r="C720" s="90" t="s">
        <v>2109</v>
      </c>
      <c r="D720" s="119" t="s">
        <v>2110</v>
      </c>
      <c r="E720" s="92">
        <v>2013</v>
      </c>
      <c r="F720" s="92">
        <v>10</v>
      </c>
      <c r="G720" s="118" t="s">
        <v>163</v>
      </c>
      <c r="H720"/>
      <c r="I720" s="148"/>
      <c r="J720" s="54">
        <f>K720+K720*0.1</f>
        <v>580.8</v>
      </c>
      <c r="K720" s="55">
        <f>L720-L720*$J$2%</f>
        <v>528</v>
      </c>
      <c r="L720" s="94">
        <v>528</v>
      </c>
      <c r="M720" s="93"/>
      <c r="N720"/>
      <c r="Q720" s="95" t="s">
        <v>28</v>
      </c>
    </row>
    <row r="721" spans="1:17" s="14" customFormat="1" ht="16.5" customHeight="1">
      <c r="A721"/>
      <c r="B721" s="110" t="s">
        <v>2111</v>
      </c>
      <c r="C721" s="111" t="s">
        <v>2112</v>
      </c>
      <c r="D721" s="112" t="s">
        <v>2113</v>
      </c>
      <c r="E721" s="107">
        <v>2009</v>
      </c>
      <c r="F721" s="107">
        <v>14</v>
      </c>
      <c r="G721" s="81" t="s">
        <v>123</v>
      </c>
      <c r="H721"/>
      <c r="I721" s="93"/>
      <c r="J721" s="54">
        <f>K721+K721*0.1</f>
        <v>356.4</v>
      </c>
      <c r="K721" s="55">
        <f>L721-L721*$J$2%</f>
        <v>324</v>
      </c>
      <c r="L721" s="94">
        <v>324</v>
      </c>
      <c r="M721" s="93"/>
      <c r="N721"/>
      <c r="Q721" s="95" t="s">
        <v>28</v>
      </c>
    </row>
    <row r="722" spans="1:17" s="14" customFormat="1" ht="16.5" customHeight="1">
      <c r="A722" s="10"/>
      <c r="B722" s="110" t="s">
        <v>2114</v>
      </c>
      <c r="C722" s="111" t="s">
        <v>2115</v>
      </c>
      <c r="D722" s="112" t="s">
        <v>2116</v>
      </c>
      <c r="E722" s="107">
        <v>2009</v>
      </c>
      <c r="F722" s="107">
        <v>16</v>
      </c>
      <c r="G722" s="81" t="s">
        <v>42</v>
      </c>
      <c r="H722"/>
      <c r="I722" s="93"/>
      <c r="J722" s="54">
        <f>K722+K722*0.1</f>
        <v>385</v>
      </c>
      <c r="K722" s="55">
        <f>L722-L722*$J$2%</f>
        <v>350</v>
      </c>
      <c r="L722" s="94">
        <v>350</v>
      </c>
      <c r="M722" s="93"/>
      <c r="N722"/>
      <c r="Q722" s="95" t="s">
        <v>28</v>
      </c>
    </row>
    <row r="723" spans="1:17" s="14" customFormat="1" ht="16.5" customHeight="1">
      <c r="A723" s="76"/>
      <c r="B723" s="77" t="s">
        <v>2117</v>
      </c>
      <c r="C723" s="90" t="s">
        <v>2118</v>
      </c>
      <c r="D723" s="119" t="s">
        <v>2119</v>
      </c>
      <c r="E723" s="92">
        <v>2013</v>
      </c>
      <c r="F723" s="92">
        <v>18</v>
      </c>
      <c r="G723" s="118" t="s">
        <v>734</v>
      </c>
      <c r="H723"/>
      <c r="I723" s="148"/>
      <c r="J723" s="54">
        <f>K723+K723*0.1</f>
        <v>605</v>
      </c>
      <c r="K723" s="55">
        <f>L723-L723*$J$2%</f>
        <v>550</v>
      </c>
      <c r="L723" s="94">
        <v>550</v>
      </c>
      <c r="M723" s="93"/>
      <c r="N723"/>
      <c r="Q723" s="95" t="s">
        <v>28</v>
      </c>
    </row>
    <row r="724" spans="1:17" s="14" customFormat="1" ht="16.5" customHeight="1">
      <c r="A724" s="76"/>
      <c r="B724" s="77" t="s">
        <v>157</v>
      </c>
      <c r="C724" s="90" t="s">
        <v>158</v>
      </c>
      <c r="D724" s="119" t="s">
        <v>2120</v>
      </c>
      <c r="E724" s="92">
        <v>2018</v>
      </c>
      <c r="F724" s="92">
        <v>6</v>
      </c>
      <c r="G724" s="118" t="s">
        <v>112</v>
      </c>
      <c r="H724"/>
      <c r="I724" s="148"/>
      <c r="J724" s="54">
        <f>K724+K724*0.1</f>
        <v>990</v>
      </c>
      <c r="K724" s="55">
        <f>L724-L724*$J$2%</f>
        <v>900</v>
      </c>
      <c r="L724" s="94">
        <v>900</v>
      </c>
      <c r="M724" s="93"/>
      <c r="N724"/>
      <c r="O724" s="58">
        <v>43297</v>
      </c>
      <c r="Q724" s="95" t="s">
        <v>28</v>
      </c>
    </row>
    <row r="725" spans="1:17" s="14" customFormat="1" ht="16.5" customHeight="1">
      <c r="A725" s="76"/>
      <c r="B725" s="123" t="s">
        <v>2121</v>
      </c>
      <c r="C725" s="79" t="s">
        <v>2122</v>
      </c>
      <c r="D725" s="124" t="s">
        <v>2123</v>
      </c>
      <c r="E725" s="101">
        <v>2017</v>
      </c>
      <c r="F725" s="101">
        <v>12</v>
      </c>
      <c r="G725" s="81" t="s">
        <v>131</v>
      </c>
      <c r="H725" s="68"/>
      <c r="I725" s="83"/>
      <c r="J725" s="54">
        <f>K725+K725*0.1</f>
        <v>550</v>
      </c>
      <c r="K725" s="55">
        <f>L725-L725*$J$2%</f>
        <v>500</v>
      </c>
      <c r="L725" s="94">
        <v>500</v>
      </c>
      <c r="M725" s="104"/>
      <c r="O725" s="58">
        <v>42923</v>
      </c>
      <c r="Q725" s="95" t="s">
        <v>28</v>
      </c>
    </row>
    <row r="726" spans="1:17" s="14" customFormat="1" ht="16.5" customHeight="1">
      <c r="A726" s="76"/>
      <c r="B726" s="123" t="s">
        <v>2124</v>
      </c>
      <c r="C726" s="79" t="s">
        <v>2125</v>
      </c>
      <c r="D726" s="124" t="s">
        <v>2126</v>
      </c>
      <c r="E726" s="101">
        <v>2004</v>
      </c>
      <c r="F726" s="101">
        <v>10</v>
      </c>
      <c r="G726" s="81" t="s">
        <v>473</v>
      </c>
      <c r="H726" s="68"/>
      <c r="I726" s="83"/>
      <c r="J726" s="54">
        <f>K726+K726*0.1</f>
        <v>409.2</v>
      </c>
      <c r="K726" s="55">
        <f>L726-L726*$J$2%</f>
        <v>372</v>
      </c>
      <c r="L726" s="94">
        <v>372</v>
      </c>
      <c r="M726" s="104"/>
      <c r="O726" s="58"/>
      <c r="Q726" s="95" t="s">
        <v>28</v>
      </c>
    </row>
    <row r="727" spans="1:17" s="14" customFormat="1" ht="16.5" customHeight="1">
      <c r="A727" s="10"/>
      <c r="B727" s="110" t="s">
        <v>2127</v>
      </c>
      <c r="C727" s="90" t="s">
        <v>2128</v>
      </c>
      <c r="D727" s="119" t="s">
        <v>2129</v>
      </c>
      <c r="E727" s="92">
        <v>2017</v>
      </c>
      <c r="F727" s="92">
        <v>18</v>
      </c>
      <c r="G727" s="118" t="s">
        <v>66</v>
      </c>
      <c r="H727" s="57"/>
      <c r="I727" s="93"/>
      <c r="J727" s="54">
        <f>K727+K727*0.1</f>
        <v>396</v>
      </c>
      <c r="K727" s="55">
        <f>L727-L727*$J$2%</f>
        <v>360</v>
      </c>
      <c r="L727" s="94">
        <v>360</v>
      </c>
      <c r="M727" s="93"/>
      <c r="N727" s="57"/>
      <c r="O727" s="58">
        <v>42745</v>
      </c>
      <c r="Q727" s="95" t="s">
        <v>28</v>
      </c>
    </row>
    <row r="728" spans="1:17" s="14" customFormat="1" ht="16.5" customHeight="1">
      <c r="A728" s="10"/>
      <c r="B728" s="77" t="s">
        <v>2130</v>
      </c>
      <c r="C728" s="90" t="s">
        <v>2131</v>
      </c>
      <c r="D728" s="119" t="s">
        <v>2132</v>
      </c>
      <c r="E728" s="92">
        <v>2011</v>
      </c>
      <c r="F728" s="92">
        <v>8</v>
      </c>
      <c r="G728" s="118" t="s">
        <v>347</v>
      </c>
      <c r="H728"/>
      <c r="I728" s="148"/>
      <c r="J728" s="54">
        <f>K728+K728*0.1</f>
        <v>369.6</v>
      </c>
      <c r="K728" s="55">
        <f>L728-L728*$J$2%</f>
        <v>336</v>
      </c>
      <c r="L728" s="94">
        <v>336</v>
      </c>
      <c r="M728" s="93"/>
      <c r="N728"/>
      <c r="Q728" s="95" t="s">
        <v>28</v>
      </c>
    </row>
    <row r="729" spans="1:17" s="14" customFormat="1" ht="31.5" customHeight="1">
      <c r="A729" s="10"/>
      <c r="B729" s="257" t="s">
        <v>2133</v>
      </c>
      <c r="C729" s="257"/>
      <c r="D729" s="257"/>
      <c r="E729" s="257"/>
      <c r="F729" s="257"/>
      <c r="G729" s="257"/>
      <c r="H729" s="257"/>
      <c r="I729" s="257"/>
      <c r="J729" s="257"/>
      <c r="K729" s="257"/>
      <c r="L729" s="257"/>
      <c r="M729" s="257"/>
      <c r="N729"/>
      <c r="Q729" s="132"/>
    </row>
    <row r="730" spans="1:17" s="14" customFormat="1" ht="16.5" customHeight="1">
      <c r="A730" s="10"/>
      <c r="B730" s="137" t="s">
        <v>2134</v>
      </c>
      <c r="C730" s="90" t="s">
        <v>2135</v>
      </c>
      <c r="D730" s="119" t="s">
        <v>2136</v>
      </c>
      <c r="E730" s="92">
        <v>2009</v>
      </c>
      <c r="F730" s="92">
        <v>30</v>
      </c>
      <c r="G730" s="118" t="s">
        <v>598</v>
      </c>
      <c r="H730"/>
      <c r="I730" s="92"/>
      <c r="J730" s="54">
        <f>K730+K730*0.1</f>
        <v>158.4</v>
      </c>
      <c r="K730" s="55">
        <f>L730-L730*$J$2%</f>
        <v>144</v>
      </c>
      <c r="L730" s="94">
        <v>144</v>
      </c>
      <c r="M730" s="93"/>
      <c r="N730"/>
      <c r="Q730" s="95" t="s">
        <v>28</v>
      </c>
    </row>
    <row r="731" spans="1:17" s="14" customFormat="1" ht="16.5" customHeight="1">
      <c r="A731" s="76"/>
      <c r="B731" s="110" t="s">
        <v>2137</v>
      </c>
      <c r="C731" s="111" t="s">
        <v>2138</v>
      </c>
      <c r="D731" s="112" t="s">
        <v>2139</v>
      </c>
      <c r="E731" s="107">
        <v>2005</v>
      </c>
      <c r="F731" s="107">
        <v>14</v>
      </c>
      <c r="G731" s="81" t="s">
        <v>281</v>
      </c>
      <c r="H731"/>
      <c r="I731" s="93"/>
      <c r="J731" s="54">
        <f>K731+K731*0.1</f>
        <v>277.2</v>
      </c>
      <c r="K731" s="55">
        <f>L731-L731*$J$2%</f>
        <v>252</v>
      </c>
      <c r="L731" s="94">
        <v>252</v>
      </c>
      <c r="M731" s="93"/>
      <c r="N731"/>
      <c r="Q731" s="113" t="s">
        <v>28</v>
      </c>
    </row>
    <row r="732" spans="1:17" s="14" customFormat="1" ht="16.5" customHeight="1">
      <c r="A732" s="76"/>
      <c r="B732" s="137" t="s">
        <v>2140</v>
      </c>
      <c r="C732" s="90" t="s">
        <v>2141</v>
      </c>
      <c r="D732" s="119" t="s">
        <v>2142</v>
      </c>
      <c r="E732" s="92">
        <v>2012</v>
      </c>
      <c r="F732" s="92">
        <v>12</v>
      </c>
      <c r="G732" s="118" t="s">
        <v>62</v>
      </c>
      <c r="H732"/>
      <c r="I732" s="148"/>
      <c r="J732" s="54">
        <f>K732+K732*0.1</f>
        <v>541.2</v>
      </c>
      <c r="K732" s="55">
        <f>L732-L732*$J$2%</f>
        <v>492</v>
      </c>
      <c r="L732" s="94">
        <v>492</v>
      </c>
      <c r="M732" s="93"/>
      <c r="N732"/>
      <c r="O732" s="152"/>
      <c r="P732" s="152"/>
      <c r="Q732" s="113" t="s">
        <v>308</v>
      </c>
    </row>
    <row r="733" spans="2:17" s="14" customFormat="1" ht="16.5" customHeight="1">
      <c r="B733" s="77" t="s">
        <v>2143</v>
      </c>
      <c r="C733" s="90" t="s">
        <v>2144</v>
      </c>
      <c r="D733" s="119" t="s">
        <v>2145</v>
      </c>
      <c r="E733" s="92">
        <v>2014</v>
      </c>
      <c r="F733" s="92">
        <v>16</v>
      </c>
      <c r="G733" s="118" t="s">
        <v>734</v>
      </c>
      <c r="H733"/>
      <c r="I733" s="148"/>
      <c r="J733" s="54">
        <f>K733+K733*0.1</f>
        <v>488.4</v>
      </c>
      <c r="K733" s="55">
        <f>L733-L733*$J$2%</f>
        <v>444</v>
      </c>
      <c r="L733" s="94">
        <v>444</v>
      </c>
      <c r="M733" s="93"/>
      <c r="N733"/>
      <c r="Q733" s="95" t="s">
        <v>28</v>
      </c>
    </row>
    <row r="734" spans="1:17" s="14" customFormat="1" ht="24.75" customHeight="1">
      <c r="A734" s="74"/>
      <c r="B734" s="77" t="s">
        <v>2146</v>
      </c>
      <c r="C734" s="111" t="s">
        <v>2147</v>
      </c>
      <c r="D734" s="112" t="s">
        <v>2148</v>
      </c>
      <c r="E734" s="92">
        <v>2002</v>
      </c>
      <c r="F734" s="92"/>
      <c r="G734" s="118" t="s">
        <v>42</v>
      </c>
      <c r="H734"/>
      <c r="I734" s="148"/>
      <c r="J734" s="54">
        <f>K734+K734*0.1</f>
        <v>193.6</v>
      </c>
      <c r="K734" s="55">
        <f>L734-L734*$J$2%</f>
        <v>176</v>
      </c>
      <c r="L734" s="94">
        <v>176</v>
      </c>
      <c r="M734" s="93"/>
      <c r="N734"/>
      <c r="Q734" s="113" t="s">
        <v>28</v>
      </c>
    </row>
    <row r="735" spans="1:17" s="14" customFormat="1" ht="19.5" customHeight="1">
      <c r="A735" s="10"/>
      <c r="B735" s="110" t="s">
        <v>2149</v>
      </c>
      <c r="C735" s="111" t="s">
        <v>2147</v>
      </c>
      <c r="D735" s="112" t="s">
        <v>2150</v>
      </c>
      <c r="E735" s="107">
        <v>2007</v>
      </c>
      <c r="F735" s="107">
        <v>6</v>
      </c>
      <c r="G735" s="81" t="s">
        <v>220</v>
      </c>
      <c r="H735"/>
      <c r="I735" s="93"/>
      <c r="J735" s="54">
        <f>K735+K735*0.1</f>
        <v>495</v>
      </c>
      <c r="K735" s="55">
        <f>L735-L735*$J$2%</f>
        <v>450</v>
      </c>
      <c r="L735" s="94">
        <v>450</v>
      </c>
      <c r="M735" s="93"/>
      <c r="N735"/>
      <c r="Q735" s="113" t="s">
        <v>28</v>
      </c>
    </row>
    <row r="736" spans="1:17" s="14" customFormat="1" ht="15.75" customHeight="1">
      <c r="A736" s="10"/>
      <c r="B736" s="137" t="s">
        <v>2151</v>
      </c>
      <c r="C736" s="90" t="s">
        <v>2152</v>
      </c>
      <c r="D736" s="119" t="s">
        <v>2153</v>
      </c>
      <c r="E736" s="107">
        <v>2010</v>
      </c>
      <c r="F736" s="92">
        <v>10</v>
      </c>
      <c r="G736" s="140" t="s">
        <v>220</v>
      </c>
      <c r="H736"/>
      <c r="I736" s="107"/>
      <c r="J736" s="54">
        <f>K736+K736*0.1</f>
        <v>583</v>
      </c>
      <c r="K736" s="55">
        <f>L736-L736*$J$2%</f>
        <v>530</v>
      </c>
      <c r="L736" s="94">
        <v>530</v>
      </c>
      <c r="M736" s="93"/>
      <c r="N736"/>
      <c r="Q736" s="95" t="s">
        <v>28</v>
      </c>
    </row>
    <row r="737" spans="1:17" s="14" customFormat="1" ht="18" customHeight="1">
      <c r="A737" s="76"/>
      <c r="B737" s="77" t="s">
        <v>2154</v>
      </c>
      <c r="C737" s="90" t="s">
        <v>2152</v>
      </c>
      <c r="D737" s="119" t="s">
        <v>2155</v>
      </c>
      <c r="E737" s="92">
        <v>2013</v>
      </c>
      <c r="F737" s="92">
        <v>12</v>
      </c>
      <c r="G737" s="118" t="s">
        <v>2156</v>
      </c>
      <c r="H737"/>
      <c r="I737" s="148"/>
      <c r="J737" s="54">
        <f>K737+K737*0.1</f>
        <v>781</v>
      </c>
      <c r="K737" s="55">
        <f>L737-L737*$J$2%</f>
        <v>710</v>
      </c>
      <c r="L737" s="94">
        <v>710</v>
      </c>
      <c r="M737" s="93"/>
      <c r="N737"/>
      <c r="Q737" s="95" t="s">
        <v>28</v>
      </c>
    </row>
    <row r="738" spans="1:17" s="152" customFormat="1" ht="16.5" customHeight="1">
      <c r="A738" s="10"/>
      <c r="B738" s="137" t="s">
        <v>2157</v>
      </c>
      <c r="C738" s="90" t="s">
        <v>2158</v>
      </c>
      <c r="D738" s="119" t="s">
        <v>2159</v>
      </c>
      <c r="E738" s="92">
        <v>2009</v>
      </c>
      <c r="F738" s="92">
        <v>12</v>
      </c>
      <c r="G738" s="118" t="s">
        <v>350</v>
      </c>
      <c r="H738"/>
      <c r="I738" s="93"/>
      <c r="J738" s="54">
        <f>K738+K738*0.1</f>
        <v>316.8</v>
      </c>
      <c r="K738" s="55">
        <f>L738-L738*$J$2%</f>
        <v>288</v>
      </c>
      <c r="L738" s="94">
        <v>288</v>
      </c>
      <c r="M738" s="93"/>
      <c r="N738"/>
      <c r="O738" s="14"/>
      <c r="P738" s="14"/>
      <c r="Q738" s="95" t="s">
        <v>28</v>
      </c>
    </row>
    <row r="739" spans="1:17" s="14" customFormat="1" ht="16.5" customHeight="1">
      <c r="A739" s="10"/>
      <c r="B739" s="77" t="s">
        <v>2160</v>
      </c>
      <c r="C739" s="90" t="s">
        <v>81</v>
      </c>
      <c r="D739" s="119" t="s">
        <v>2161</v>
      </c>
      <c r="E739" s="92">
        <v>2014</v>
      </c>
      <c r="F739" s="98"/>
      <c r="G739" s="118" t="s">
        <v>1746</v>
      </c>
      <c r="H739"/>
      <c r="I739" s="148"/>
      <c r="J739" s="54">
        <f>K739+K739*0.1</f>
        <v>415.8</v>
      </c>
      <c r="K739" s="55">
        <f>L739-L739*$J$2%</f>
        <v>378</v>
      </c>
      <c r="L739" s="94">
        <v>378</v>
      </c>
      <c r="M739" s="93"/>
      <c r="N739"/>
      <c r="Q739" s="95" t="s">
        <v>28</v>
      </c>
    </row>
    <row r="740" spans="1:17" s="14" customFormat="1" ht="16.5" customHeight="1">
      <c r="A740" s="10"/>
      <c r="B740" s="110" t="s">
        <v>1078</v>
      </c>
      <c r="C740" s="111" t="s">
        <v>1079</v>
      </c>
      <c r="D740" s="112" t="s">
        <v>1080</v>
      </c>
      <c r="E740" s="107">
        <v>2003</v>
      </c>
      <c r="F740" s="107">
        <v>24</v>
      </c>
      <c r="G740" s="81" t="s">
        <v>549</v>
      </c>
      <c r="H740"/>
      <c r="I740" s="93"/>
      <c r="J740" s="54">
        <f>K740+K740*0.1</f>
        <v>158.4</v>
      </c>
      <c r="K740" s="55">
        <f>L740-L740*$J$2%</f>
        <v>144</v>
      </c>
      <c r="L740" s="94">
        <v>144</v>
      </c>
      <c r="M740" s="93"/>
      <c r="N740"/>
      <c r="Q740" s="113" t="s">
        <v>28</v>
      </c>
    </row>
    <row r="741" spans="1:17" s="14" customFormat="1" ht="15.75" customHeight="1">
      <c r="A741" s="10"/>
      <c r="B741" s="137" t="s">
        <v>2162</v>
      </c>
      <c r="C741" s="90" t="s">
        <v>2163</v>
      </c>
      <c r="D741" s="119" t="s">
        <v>2164</v>
      </c>
      <c r="E741" s="92">
        <v>2009</v>
      </c>
      <c r="F741" s="92">
        <v>16</v>
      </c>
      <c r="G741" s="118" t="s">
        <v>473</v>
      </c>
      <c r="H741"/>
      <c r="I741" s="92"/>
      <c r="J741" s="54">
        <f>K741+K741*0.1</f>
        <v>369.6</v>
      </c>
      <c r="K741" s="55">
        <f>L741-L741*$J$2%</f>
        <v>336</v>
      </c>
      <c r="L741" s="94">
        <v>336</v>
      </c>
      <c r="M741" s="93"/>
      <c r="N741"/>
      <c r="Q741" s="95" t="s">
        <v>28</v>
      </c>
    </row>
    <row r="742" spans="1:17" s="14" customFormat="1" ht="15.75" customHeight="1">
      <c r="A742" s="76"/>
      <c r="B742" s="77" t="s">
        <v>2165</v>
      </c>
      <c r="C742" s="90" t="s">
        <v>2166</v>
      </c>
      <c r="D742" s="119" t="s">
        <v>2167</v>
      </c>
      <c r="E742" s="92">
        <v>2012</v>
      </c>
      <c r="F742" s="92">
        <v>10</v>
      </c>
      <c r="G742" s="118" t="s">
        <v>869</v>
      </c>
      <c r="H742"/>
      <c r="I742" s="117"/>
      <c r="J742" s="54">
        <f>K742+K742*0.1</f>
        <v>792</v>
      </c>
      <c r="K742" s="55">
        <f>L742-L742*$J$2%</f>
        <v>720</v>
      </c>
      <c r="L742" s="94">
        <v>720</v>
      </c>
      <c r="M742" s="148"/>
      <c r="N742"/>
      <c r="Q742" s="95" t="s">
        <v>28</v>
      </c>
    </row>
    <row r="743" spans="1:17" s="14" customFormat="1" ht="16.5" customHeight="1">
      <c r="A743" s="10"/>
      <c r="B743" s="137" t="s">
        <v>2168</v>
      </c>
      <c r="C743" s="90" t="s">
        <v>2169</v>
      </c>
      <c r="D743" s="119" t="s">
        <v>2170</v>
      </c>
      <c r="E743" s="92">
        <v>2011</v>
      </c>
      <c r="F743" s="92">
        <v>30</v>
      </c>
      <c r="G743" s="118" t="s">
        <v>2171</v>
      </c>
      <c r="H743"/>
      <c r="I743" s="93"/>
      <c r="J743" s="54">
        <f>K743+K743*0.1</f>
        <v>290.4</v>
      </c>
      <c r="K743" s="55">
        <f>L743-L743*$J$2%</f>
        <v>264</v>
      </c>
      <c r="L743" s="94">
        <v>264</v>
      </c>
      <c r="M743" s="93"/>
      <c r="N743"/>
      <c r="Q743" s="95" t="s">
        <v>28</v>
      </c>
    </row>
    <row r="744" spans="1:17" s="14" customFormat="1" ht="18" customHeight="1">
      <c r="A744" s="10"/>
      <c r="B744" s="225" t="s">
        <v>2172</v>
      </c>
      <c r="C744" s="111" t="s">
        <v>578</v>
      </c>
      <c r="D744" s="112" t="s">
        <v>2173</v>
      </c>
      <c r="E744" s="107">
        <v>2005</v>
      </c>
      <c r="F744" s="107"/>
      <c r="G744" s="81" t="s">
        <v>734</v>
      </c>
      <c r="H744"/>
      <c r="I744" s="93"/>
      <c r="J744" s="54">
        <f>K744+K744*0.1</f>
        <v>484</v>
      </c>
      <c r="K744" s="55">
        <f>L744-L744*$J$2%</f>
        <v>440</v>
      </c>
      <c r="L744" s="94">
        <v>440</v>
      </c>
      <c r="M744" s="93"/>
      <c r="N744"/>
      <c r="Q744" s="113" t="s">
        <v>2174</v>
      </c>
    </row>
    <row r="745" spans="1:17" s="14" customFormat="1" ht="16.5" customHeight="1">
      <c r="A745" s="10"/>
      <c r="B745" s="77" t="s">
        <v>2175</v>
      </c>
      <c r="C745" s="90" t="s">
        <v>1100</v>
      </c>
      <c r="D745" s="119" t="s">
        <v>2176</v>
      </c>
      <c r="E745" s="92">
        <v>2017</v>
      </c>
      <c r="F745" s="92">
        <v>20</v>
      </c>
      <c r="G745" s="118" t="s">
        <v>152</v>
      </c>
      <c r="H745" s="57"/>
      <c r="I745" s="93"/>
      <c r="J745" s="54">
        <f>K745+K745*0.1</f>
        <v>396</v>
      </c>
      <c r="K745" s="55">
        <f>L745-L745*$J$2%</f>
        <v>360</v>
      </c>
      <c r="L745" s="94">
        <v>360</v>
      </c>
      <c r="M745" s="93"/>
      <c r="N745" s="57"/>
      <c r="O745" s="58">
        <v>42751</v>
      </c>
      <c r="Q745" s="95" t="s">
        <v>28</v>
      </c>
    </row>
    <row r="746" spans="1:17" s="14" customFormat="1" ht="15.75" customHeight="1">
      <c r="A746" s="76"/>
      <c r="B746" s="77" t="s">
        <v>2177</v>
      </c>
      <c r="C746" s="90" t="s">
        <v>2178</v>
      </c>
      <c r="D746" s="119" t="s">
        <v>2179</v>
      </c>
      <c r="E746" s="92">
        <v>2012</v>
      </c>
      <c r="F746" s="92">
        <v>12</v>
      </c>
      <c r="G746" s="118" t="s">
        <v>152</v>
      </c>
      <c r="H746"/>
      <c r="I746" s="117"/>
      <c r="J746" s="54">
        <f>K746+K746*0.1</f>
        <v>422.4</v>
      </c>
      <c r="K746" s="55">
        <f>L746-L746*$J$2%</f>
        <v>384</v>
      </c>
      <c r="L746" s="94">
        <v>384</v>
      </c>
      <c r="M746" s="93"/>
      <c r="N746"/>
      <c r="Q746" s="95" t="s">
        <v>28</v>
      </c>
    </row>
    <row r="747" spans="1:17" s="14" customFormat="1" ht="19.5" customHeight="1">
      <c r="A747" s="10"/>
      <c r="B747" s="77" t="s">
        <v>2180</v>
      </c>
      <c r="C747" s="90" t="s">
        <v>2181</v>
      </c>
      <c r="D747" s="119" t="s">
        <v>2182</v>
      </c>
      <c r="E747" s="92">
        <v>2012</v>
      </c>
      <c r="F747" s="92">
        <v>16</v>
      </c>
      <c r="G747" s="118" t="s">
        <v>2183</v>
      </c>
      <c r="H747"/>
      <c r="I747" s="117"/>
      <c r="J747" s="54">
        <f>K747+K747*0.1</f>
        <v>475.2</v>
      </c>
      <c r="K747" s="55">
        <f>L747-L747*$J$2%</f>
        <v>432</v>
      </c>
      <c r="L747" s="94">
        <v>432</v>
      </c>
      <c r="M747" s="93"/>
      <c r="N747"/>
      <c r="Q747" s="95" t="s">
        <v>28</v>
      </c>
    </row>
    <row r="748" spans="1:17" s="14" customFormat="1" ht="16.5" customHeight="1">
      <c r="A748" s="10"/>
      <c r="B748" s="258" t="s">
        <v>2184</v>
      </c>
      <c r="C748" s="258"/>
      <c r="D748" s="258"/>
      <c r="E748" s="258"/>
      <c r="F748" s="258"/>
      <c r="G748" s="258"/>
      <c r="H748" s="258"/>
      <c r="I748" s="258"/>
      <c r="J748" s="258">
        <f>K748+K748*0.1</f>
        <v>0</v>
      </c>
      <c r="K748" s="258">
        <f>L748-L748*$J$2%</f>
        <v>0</v>
      </c>
      <c r="L748" s="258"/>
      <c r="M748" s="258"/>
      <c r="N748"/>
      <c r="Q748" s="132"/>
    </row>
    <row r="749" spans="1:17" s="14" customFormat="1" ht="16.5" customHeight="1">
      <c r="A749" s="10"/>
      <c r="B749" s="225" t="s">
        <v>2185</v>
      </c>
      <c r="C749" s="225" t="s">
        <v>2186</v>
      </c>
      <c r="D749" s="225" t="s">
        <v>2187</v>
      </c>
      <c r="E749" s="177">
        <v>2000</v>
      </c>
      <c r="F749" s="177"/>
      <c r="G749" s="225" t="s">
        <v>970</v>
      </c>
      <c r="H749" s="258"/>
      <c r="I749" s="258"/>
      <c r="J749" s="54">
        <f>K749+K749*0.1</f>
        <v>286</v>
      </c>
      <c r="K749" s="55">
        <f>L749-L749*$J$2%</f>
        <v>260</v>
      </c>
      <c r="L749" s="259">
        <v>260</v>
      </c>
      <c r="M749" s="258"/>
      <c r="N749"/>
      <c r="O749" s="58">
        <v>43068</v>
      </c>
      <c r="Q749" s="113" t="s">
        <v>193</v>
      </c>
    </row>
    <row r="750" spans="1:17" s="14" customFormat="1" ht="16.5" customHeight="1">
      <c r="A750" s="10"/>
      <c r="B750" s="110" t="s">
        <v>2188</v>
      </c>
      <c r="C750" s="134" t="s">
        <v>2189</v>
      </c>
      <c r="D750" s="135" t="s">
        <v>2190</v>
      </c>
      <c r="E750" s="136">
        <v>2006</v>
      </c>
      <c r="F750" s="107">
        <v>4</v>
      </c>
      <c r="G750" s="81" t="s">
        <v>923</v>
      </c>
      <c r="H750"/>
      <c r="I750" s="93"/>
      <c r="J750" s="147">
        <f>K750+K750*0.1</f>
        <v>1034</v>
      </c>
      <c r="K750" s="55">
        <f>L750-L750*$J$2%</f>
        <v>940</v>
      </c>
      <c r="L750" s="94">
        <v>940</v>
      </c>
      <c r="M750" s="93"/>
      <c r="N750"/>
      <c r="Q750" s="113" t="s">
        <v>193</v>
      </c>
    </row>
    <row r="751" spans="1:17" s="14" customFormat="1" ht="15.75" customHeight="1">
      <c r="A751" s="76"/>
      <c r="B751" s="110" t="s">
        <v>2191</v>
      </c>
      <c r="C751" s="134" t="s">
        <v>2189</v>
      </c>
      <c r="D751" s="135" t="s">
        <v>2192</v>
      </c>
      <c r="E751" s="136">
        <v>2002</v>
      </c>
      <c r="F751" s="107"/>
      <c r="G751" s="81" t="s">
        <v>42</v>
      </c>
      <c r="H751"/>
      <c r="I751" s="93"/>
      <c r="J751" s="54">
        <f>K751+K751*0.1</f>
        <v>138.6</v>
      </c>
      <c r="K751" s="55">
        <f>L751-L751*$J$2%</f>
        <v>126</v>
      </c>
      <c r="L751" s="94">
        <v>126</v>
      </c>
      <c r="M751" s="93"/>
      <c r="N751"/>
      <c r="Q751" s="113" t="s">
        <v>193</v>
      </c>
    </row>
    <row r="752" spans="1:17" s="14" customFormat="1" ht="16.5" customHeight="1">
      <c r="A752" s="76"/>
      <c r="B752" s="77" t="s">
        <v>2193</v>
      </c>
      <c r="C752" s="90" t="s">
        <v>2194</v>
      </c>
      <c r="D752" s="119" t="s">
        <v>2195</v>
      </c>
      <c r="E752" s="92">
        <v>2013</v>
      </c>
      <c r="F752" s="92">
        <v>14</v>
      </c>
      <c r="G752" s="118" t="s">
        <v>1039</v>
      </c>
      <c r="H752"/>
      <c r="I752" s="148"/>
      <c r="J752" s="54">
        <f>K752+K752*0.1</f>
        <v>422.4</v>
      </c>
      <c r="K752" s="55">
        <f>L752-L752*$J$2%</f>
        <v>384</v>
      </c>
      <c r="L752" s="94">
        <v>384</v>
      </c>
      <c r="M752" s="93"/>
      <c r="N752"/>
      <c r="Q752" s="95" t="s">
        <v>28</v>
      </c>
    </row>
    <row r="753" spans="1:17" s="14" customFormat="1" ht="16.5" customHeight="1">
      <c r="A753" s="76"/>
      <c r="B753" s="110" t="s">
        <v>1114</v>
      </c>
      <c r="C753" s="146" t="s">
        <v>1112</v>
      </c>
      <c r="D753" s="91" t="s">
        <v>1115</v>
      </c>
      <c r="E753" s="92">
        <v>2008</v>
      </c>
      <c r="F753" s="92">
        <v>10</v>
      </c>
      <c r="G753" s="118" t="s">
        <v>171</v>
      </c>
      <c r="H753"/>
      <c r="I753" s="93" t="s">
        <v>71</v>
      </c>
      <c r="J753" s="54">
        <f>K753+K753*0.1</f>
        <v>475.2</v>
      </c>
      <c r="K753" s="55">
        <f>L753-L753*$J$2%</f>
        <v>432</v>
      </c>
      <c r="L753" s="94">
        <v>432</v>
      </c>
      <c r="M753" s="93"/>
      <c r="N753"/>
      <c r="Q753" s="209" t="s">
        <v>28</v>
      </c>
    </row>
    <row r="754" spans="1:17" s="14" customFormat="1" ht="16.5" customHeight="1">
      <c r="A754" s="76"/>
      <c r="B754" s="110" t="s">
        <v>43</v>
      </c>
      <c r="C754" s="146" t="s">
        <v>2196</v>
      </c>
      <c r="D754" s="91" t="s">
        <v>45</v>
      </c>
      <c r="E754" s="92">
        <v>2018</v>
      </c>
      <c r="F754" s="92">
        <v>20</v>
      </c>
      <c r="G754" s="118" t="s">
        <v>46</v>
      </c>
      <c r="H754"/>
      <c r="I754" s="93"/>
      <c r="J754" s="54">
        <f>K754+K754*0.1</f>
        <v>396</v>
      </c>
      <c r="K754" s="55">
        <f>L754-L754*$J$2%</f>
        <v>360</v>
      </c>
      <c r="L754" s="94">
        <v>360</v>
      </c>
      <c r="M754" s="93"/>
      <c r="N754"/>
      <c r="O754" s="58">
        <v>43328</v>
      </c>
      <c r="Q754" s="209" t="s">
        <v>28</v>
      </c>
    </row>
    <row r="755" spans="1:17" s="14" customFormat="1" ht="33.75" customHeight="1">
      <c r="A755" s="10"/>
      <c r="B755" s="77" t="s">
        <v>2197</v>
      </c>
      <c r="C755" s="111" t="s">
        <v>2196</v>
      </c>
      <c r="D755" s="112" t="s">
        <v>2198</v>
      </c>
      <c r="E755" s="107">
        <v>2013</v>
      </c>
      <c r="F755" s="107">
        <v>16</v>
      </c>
      <c r="G755" s="118" t="s">
        <v>197</v>
      </c>
      <c r="H755"/>
      <c r="I755" s="93"/>
      <c r="J755" s="54">
        <f>K755+K755*0.1</f>
        <v>382.8</v>
      </c>
      <c r="K755" s="55">
        <f>L755-L755*$J$2%</f>
        <v>348</v>
      </c>
      <c r="L755" s="94">
        <v>348</v>
      </c>
      <c r="M755" s="93"/>
      <c r="N755"/>
      <c r="Q755" s="95" t="s">
        <v>28</v>
      </c>
    </row>
    <row r="756" spans="1:17" s="14" customFormat="1" ht="15.75" customHeight="1">
      <c r="A756" s="76"/>
      <c r="B756" s="110" t="s">
        <v>2199</v>
      </c>
      <c r="C756" s="111" t="s">
        <v>2200</v>
      </c>
      <c r="D756" s="112" t="s">
        <v>2201</v>
      </c>
      <c r="E756" s="107">
        <v>2004</v>
      </c>
      <c r="F756" s="107">
        <v>6</v>
      </c>
      <c r="G756" s="81" t="s">
        <v>1612</v>
      </c>
      <c r="H756"/>
      <c r="I756" s="93"/>
      <c r="J756" s="54">
        <f>K756+K756*0.1</f>
        <v>360.8</v>
      </c>
      <c r="K756" s="55">
        <f>L756-L756*$J$2%</f>
        <v>328</v>
      </c>
      <c r="L756" s="94">
        <v>328</v>
      </c>
      <c r="M756" s="93"/>
      <c r="N756"/>
      <c r="Q756" s="113" t="s">
        <v>694</v>
      </c>
    </row>
    <row r="757" spans="1:17" s="14" customFormat="1" ht="15.75" customHeight="1">
      <c r="A757" s="76"/>
      <c r="B757" s="77" t="s">
        <v>2202</v>
      </c>
      <c r="C757" s="90" t="s">
        <v>1617</v>
      </c>
      <c r="D757" s="119" t="s">
        <v>2203</v>
      </c>
      <c r="E757" s="92">
        <v>2016</v>
      </c>
      <c r="F757" s="92">
        <v>14</v>
      </c>
      <c r="G757" s="118" t="s">
        <v>54</v>
      </c>
      <c r="H757"/>
      <c r="I757" s="148"/>
      <c r="J757" s="54">
        <f>K757+K757*0.1</f>
        <v>440</v>
      </c>
      <c r="K757" s="55">
        <f>L757-L757*$J$2%</f>
        <v>400</v>
      </c>
      <c r="L757" s="94">
        <v>400</v>
      </c>
      <c r="M757" s="93"/>
      <c r="N757"/>
      <c r="Q757" s="95" t="s">
        <v>28</v>
      </c>
    </row>
    <row r="758" spans="1:17" s="14" customFormat="1" ht="16.5" customHeight="1">
      <c r="A758" s="76"/>
      <c r="B758" s="110" t="s">
        <v>1272</v>
      </c>
      <c r="C758" s="111" t="s">
        <v>1273</v>
      </c>
      <c r="D758" s="112" t="s">
        <v>1274</v>
      </c>
      <c r="E758" s="107">
        <v>2003</v>
      </c>
      <c r="F758" s="107">
        <v>6</v>
      </c>
      <c r="G758" s="81" t="s">
        <v>1275</v>
      </c>
      <c r="H758"/>
      <c r="I758" s="93"/>
      <c r="J758" s="54">
        <f>K758+K758*0.1</f>
        <v>649</v>
      </c>
      <c r="K758" s="55">
        <f>L758-L758*$J$2%</f>
        <v>590</v>
      </c>
      <c r="L758" s="94">
        <v>590</v>
      </c>
      <c r="M758" s="93"/>
      <c r="N758"/>
      <c r="Q758" s="113" t="s">
        <v>28</v>
      </c>
    </row>
    <row r="759" spans="1:17" s="14" customFormat="1" ht="16.5" customHeight="1">
      <c r="A759" s="76"/>
      <c r="B759" s="145" t="s">
        <v>1330</v>
      </c>
      <c r="C759" s="111" t="s">
        <v>1331</v>
      </c>
      <c r="D759" s="112" t="s">
        <v>1332</v>
      </c>
      <c r="E759" s="107">
        <v>2008</v>
      </c>
      <c r="F759" s="107">
        <v>6</v>
      </c>
      <c r="G759" s="81" t="s">
        <v>839</v>
      </c>
      <c r="H759"/>
      <c r="I759" s="93"/>
      <c r="J759" s="147">
        <f>K759+K759*0.1</f>
        <v>1045</v>
      </c>
      <c r="K759" s="55">
        <f>L759-L759*$J$2%</f>
        <v>950</v>
      </c>
      <c r="L759" s="94">
        <v>950</v>
      </c>
      <c r="M759" s="93"/>
      <c r="N759"/>
      <c r="Q759" s="113" t="s">
        <v>28</v>
      </c>
    </row>
    <row r="760" spans="1:17" s="14" customFormat="1" ht="15.75" customHeight="1">
      <c r="A760" s="76"/>
      <c r="B760" s="77" t="s">
        <v>1657</v>
      </c>
      <c r="C760" s="90" t="s">
        <v>1658</v>
      </c>
      <c r="D760" s="119" t="s">
        <v>1659</v>
      </c>
      <c r="E760" s="92">
        <v>2014</v>
      </c>
      <c r="F760" s="92">
        <v>14</v>
      </c>
      <c r="G760" s="118" t="s">
        <v>1660</v>
      </c>
      <c r="H760"/>
      <c r="I760" s="148"/>
      <c r="J760" s="54">
        <f>K760+K760*0.1</f>
        <v>950.4</v>
      </c>
      <c r="K760" s="55">
        <f>L760-L760*$J$2%</f>
        <v>864</v>
      </c>
      <c r="L760" s="94">
        <v>864</v>
      </c>
      <c r="M760" s="93"/>
      <c r="N760"/>
      <c r="Q760" s="95" t="s">
        <v>28</v>
      </c>
    </row>
    <row r="761" spans="1:17" s="14" customFormat="1" ht="15.75" customHeight="1">
      <c r="A761" s="76"/>
      <c r="B761" s="145" t="s">
        <v>2204</v>
      </c>
      <c r="C761" s="146" t="s">
        <v>2205</v>
      </c>
      <c r="D761" s="91" t="s">
        <v>2206</v>
      </c>
      <c r="E761" s="92">
        <v>2006</v>
      </c>
      <c r="F761" s="92">
        <v>10</v>
      </c>
      <c r="G761" s="118" t="s">
        <v>1795</v>
      </c>
      <c r="H761"/>
      <c r="I761" s="92"/>
      <c r="J761" s="54">
        <f>K761+K761*0.1</f>
        <v>501.6</v>
      </c>
      <c r="K761" s="55">
        <f>L761-L761*$J$2%</f>
        <v>456</v>
      </c>
      <c r="L761" s="94">
        <v>456</v>
      </c>
      <c r="M761" s="93"/>
      <c r="N761"/>
      <c r="Q761" s="113" t="s">
        <v>28</v>
      </c>
    </row>
    <row r="762" spans="1:17" s="14" customFormat="1" ht="15.75" customHeight="1">
      <c r="A762" s="10"/>
      <c r="B762" s="137" t="s">
        <v>2207</v>
      </c>
      <c r="C762" s="90" t="s">
        <v>2208</v>
      </c>
      <c r="D762" s="119" t="s">
        <v>2209</v>
      </c>
      <c r="E762" s="92">
        <v>2010</v>
      </c>
      <c r="F762" s="92">
        <v>12</v>
      </c>
      <c r="G762" s="118" t="s">
        <v>163</v>
      </c>
      <c r="H762"/>
      <c r="I762" s="93"/>
      <c r="J762" s="54">
        <f>K762+K762*0.1</f>
        <v>462</v>
      </c>
      <c r="K762" s="55">
        <f>L762-L762*$J$2%</f>
        <v>420</v>
      </c>
      <c r="L762" s="94">
        <v>420</v>
      </c>
      <c r="M762" s="93"/>
      <c r="N762"/>
      <c r="Q762" s="95" t="s">
        <v>28</v>
      </c>
    </row>
    <row r="763" spans="1:17" s="14" customFormat="1" ht="15.75" customHeight="1">
      <c r="A763" s="76"/>
      <c r="B763" s="137" t="s">
        <v>2210</v>
      </c>
      <c r="C763" s="90" t="s">
        <v>2211</v>
      </c>
      <c r="D763" s="119" t="s">
        <v>2212</v>
      </c>
      <c r="E763" s="92">
        <v>2006</v>
      </c>
      <c r="F763" s="92">
        <v>10</v>
      </c>
      <c r="G763" s="118" t="s">
        <v>127</v>
      </c>
      <c r="H763"/>
      <c r="I763" s="93"/>
      <c r="J763" s="54">
        <f>K763+K763*0.1</f>
        <v>299.2</v>
      </c>
      <c r="K763" s="55">
        <f>L763-L763*$J$2%</f>
        <v>272</v>
      </c>
      <c r="L763" s="94">
        <v>272</v>
      </c>
      <c r="M763" s="93"/>
      <c r="N763"/>
      <c r="Q763" s="95" t="s">
        <v>694</v>
      </c>
    </row>
    <row r="764" spans="1:17" s="14" customFormat="1" ht="15.75" customHeight="1">
      <c r="A764" s="10"/>
      <c r="B764" s="77" t="s">
        <v>2213</v>
      </c>
      <c r="C764" s="90" t="s">
        <v>2214</v>
      </c>
      <c r="D764" s="119" t="s">
        <v>2215</v>
      </c>
      <c r="E764" s="92">
        <v>2015</v>
      </c>
      <c r="F764" s="92">
        <v>5</v>
      </c>
      <c r="G764" s="118" t="s">
        <v>156</v>
      </c>
      <c r="H764"/>
      <c r="I764" s="93"/>
      <c r="J764" s="54">
        <f>K764+K764*0.1</f>
        <v>748</v>
      </c>
      <c r="K764" s="55">
        <f>L764-L764*$J$2%</f>
        <v>680</v>
      </c>
      <c r="L764" s="94">
        <v>680</v>
      </c>
      <c r="M764" s="93"/>
      <c r="N764"/>
      <c r="Q764" s="95" t="s">
        <v>28</v>
      </c>
    </row>
    <row r="765" spans="1:17" s="14" customFormat="1" ht="15.75" customHeight="1">
      <c r="A765" s="10"/>
      <c r="B765" s="145" t="s">
        <v>2216</v>
      </c>
      <c r="C765" s="146" t="s">
        <v>2217</v>
      </c>
      <c r="D765" s="91" t="s">
        <v>2218</v>
      </c>
      <c r="E765" s="92">
        <v>2004</v>
      </c>
      <c r="F765" s="92">
        <v>10</v>
      </c>
      <c r="G765" s="118" t="s">
        <v>247</v>
      </c>
      <c r="H765"/>
      <c r="I765" s="92"/>
      <c r="J765" s="54">
        <f>K765+K765*0.1</f>
        <v>396</v>
      </c>
      <c r="K765" s="55">
        <f>L765-L765*$J$2%</f>
        <v>360</v>
      </c>
      <c r="L765" s="170">
        <v>360</v>
      </c>
      <c r="M765" s="93"/>
      <c r="N765"/>
      <c r="Q765" s="113" t="s">
        <v>193</v>
      </c>
    </row>
    <row r="766" spans="1:17" s="14" customFormat="1" ht="16.5" customHeight="1">
      <c r="A766" s="10"/>
      <c r="B766" s="137" t="s">
        <v>2219</v>
      </c>
      <c r="C766" s="90" t="s">
        <v>2220</v>
      </c>
      <c r="D766" s="119" t="s">
        <v>2221</v>
      </c>
      <c r="E766" s="92">
        <v>2012</v>
      </c>
      <c r="F766" s="92">
        <v>10</v>
      </c>
      <c r="G766" s="118" t="s">
        <v>702</v>
      </c>
      <c r="H766"/>
      <c r="I766" s="148"/>
      <c r="J766" s="54">
        <f>K766+K766*0.1</f>
        <v>726</v>
      </c>
      <c r="K766" s="55">
        <f>L766-L766*$J$2%</f>
        <v>660</v>
      </c>
      <c r="L766" s="94">
        <v>660</v>
      </c>
      <c r="M766" s="93"/>
      <c r="N766"/>
      <c r="O766" s="152"/>
      <c r="P766" s="152"/>
      <c r="Q766" s="113" t="s">
        <v>28</v>
      </c>
    </row>
    <row r="767" spans="1:17" s="14" customFormat="1" ht="15.75" customHeight="1">
      <c r="A767" s="76"/>
      <c r="B767" s="77" t="s">
        <v>2222</v>
      </c>
      <c r="C767" s="90" t="s">
        <v>2223</v>
      </c>
      <c r="D767" s="119" t="s">
        <v>2224</v>
      </c>
      <c r="E767" s="92">
        <v>2013</v>
      </c>
      <c r="F767" s="92">
        <v>28</v>
      </c>
      <c r="G767" s="118" t="s">
        <v>263</v>
      </c>
      <c r="H767"/>
      <c r="I767" s="117"/>
      <c r="J767" s="54">
        <f>K767+K767*0.1</f>
        <v>528</v>
      </c>
      <c r="K767" s="55">
        <f>L767-L767*$J$2%</f>
        <v>480</v>
      </c>
      <c r="L767" s="94">
        <v>480</v>
      </c>
      <c r="M767" s="93"/>
      <c r="N767"/>
      <c r="Q767" s="95" t="s">
        <v>28</v>
      </c>
    </row>
    <row r="768" spans="1:17" s="14" customFormat="1" ht="16.5" customHeight="1">
      <c r="A768" s="74"/>
      <c r="B768" s="110" t="s">
        <v>2225</v>
      </c>
      <c r="C768" s="146" t="s">
        <v>2226</v>
      </c>
      <c r="D768" s="260" t="s">
        <v>2227</v>
      </c>
      <c r="E768" s="92">
        <v>2007</v>
      </c>
      <c r="F768" s="92">
        <v>16</v>
      </c>
      <c r="G768" s="118" t="s">
        <v>263</v>
      </c>
      <c r="H768"/>
      <c r="I768" s="92"/>
      <c r="J768" s="54">
        <f>K768+K768*0.1</f>
        <v>224.4</v>
      </c>
      <c r="K768" s="55">
        <f>L768-L768*$J$2%</f>
        <v>204</v>
      </c>
      <c r="L768" s="170">
        <v>204</v>
      </c>
      <c r="M768" s="93"/>
      <c r="N768"/>
      <c r="Q768" s="113" t="s">
        <v>28</v>
      </c>
    </row>
    <row r="769" spans="1:17" s="14" customFormat="1" ht="16.5" customHeight="1">
      <c r="A769" s="10"/>
      <c r="B769" s="110" t="s">
        <v>1355</v>
      </c>
      <c r="C769" s="111" t="s">
        <v>1356</v>
      </c>
      <c r="D769" s="112" t="s">
        <v>1357</v>
      </c>
      <c r="E769" s="107">
        <v>2007</v>
      </c>
      <c r="F769" s="107">
        <v>6</v>
      </c>
      <c r="G769" s="81" t="s">
        <v>326</v>
      </c>
      <c r="H769"/>
      <c r="I769" s="93"/>
      <c r="J769" s="54">
        <f>K769+K769*0.1</f>
        <v>891</v>
      </c>
      <c r="K769" s="55">
        <f>L769-L769*$J$2%</f>
        <v>810</v>
      </c>
      <c r="L769" s="94">
        <v>810</v>
      </c>
      <c r="M769" s="93"/>
      <c r="N769"/>
      <c r="Q769" s="113" t="s">
        <v>28</v>
      </c>
    </row>
    <row r="770" spans="1:17" s="14" customFormat="1" ht="16.5" customHeight="1">
      <c r="A770" s="76"/>
      <c r="B770" s="110" t="s">
        <v>2228</v>
      </c>
      <c r="C770" s="111" t="s">
        <v>2229</v>
      </c>
      <c r="D770" s="112" t="s">
        <v>2230</v>
      </c>
      <c r="E770" s="107">
        <v>2012</v>
      </c>
      <c r="F770" s="92">
        <v>12</v>
      </c>
      <c r="G770" s="118" t="s">
        <v>1795</v>
      </c>
      <c r="H770"/>
      <c r="I770" s="148"/>
      <c r="J770" s="54">
        <f>K770+K770*0.1</f>
        <v>550</v>
      </c>
      <c r="K770" s="55">
        <f>L770-L770*$J$2%</f>
        <v>500</v>
      </c>
      <c r="L770" s="94">
        <v>500</v>
      </c>
      <c r="M770" s="93"/>
      <c r="N770"/>
      <c r="Q770" s="113" t="s">
        <v>28</v>
      </c>
    </row>
    <row r="771" spans="1:17" s="14" customFormat="1" ht="15.75" customHeight="1">
      <c r="A771" s="76"/>
      <c r="B771" s="137" t="s">
        <v>1757</v>
      </c>
      <c r="C771" s="90" t="s">
        <v>1758</v>
      </c>
      <c r="D771" s="119" t="s">
        <v>1759</v>
      </c>
      <c r="E771" s="92">
        <v>2009</v>
      </c>
      <c r="F771" s="92">
        <v>14</v>
      </c>
      <c r="G771" s="118" t="s">
        <v>62</v>
      </c>
      <c r="H771"/>
      <c r="I771" s="93"/>
      <c r="J771" s="54">
        <f>K771+K771*0.1</f>
        <v>541.2</v>
      </c>
      <c r="K771" s="55">
        <f>L771-L771*$J$2%</f>
        <v>492</v>
      </c>
      <c r="L771" s="94">
        <v>492</v>
      </c>
      <c r="M771" s="93"/>
      <c r="N771"/>
      <c r="Q771" s="95" t="s">
        <v>28</v>
      </c>
    </row>
    <row r="772" spans="1:17" s="152" customFormat="1" ht="16.5" customHeight="1">
      <c r="A772" s="76"/>
      <c r="B772" s="110" t="s">
        <v>1144</v>
      </c>
      <c r="C772" s="111" t="s">
        <v>1145</v>
      </c>
      <c r="D772" s="112" t="s">
        <v>1146</v>
      </c>
      <c r="E772" s="107">
        <v>2007</v>
      </c>
      <c r="F772" s="107">
        <v>6</v>
      </c>
      <c r="G772" s="81" t="s">
        <v>112</v>
      </c>
      <c r="H772"/>
      <c r="I772" s="93"/>
      <c r="J772" s="54">
        <f>K772+K772*0.1</f>
        <v>902</v>
      </c>
      <c r="K772" s="55">
        <f>L772-L772*$J$2%</f>
        <v>820</v>
      </c>
      <c r="L772" s="94">
        <v>820</v>
      </c>
      <c r="M772" s="93"/>
      <c r="N772"/>
      <c r="O772" s="14"/>
      <c r="P772" s="14"/>
      <c r="Q772" s="113" t="s">
        <v>28</v>
      </c>
    </row>
    <row r="773" spans="1:17" s="14" customFormat="1" ht="16.5" customHeight="1">
      <c r="A773" s="10"/>
      <c r="B773" s="110" t="s">
        <v>2231</v>
      </c>
      <c r="C773" s="111" t="s">
        <v>2232</v>
      </c>
      <c r="D773" s="112" t="s">
        <v>2233</v>
      </c>
      <c r="E773" s="107">
        <v>2015</v>
      </c>
      <c r="F773" s="107">
        <v>8</v>
      </c>
      <c r="G773" s="81" t="s">
        <v>292</v>
      </c>
      <c r="H773"/>
      <c r="I773" s="93"/>
      <c r="J773" s="54">
        <f>K773+K773*0.1</f>
        <v>660</v>
      </c>
      <c r="K773" s="55">
        <f>L773-L773*$J$2%</f>
        <v>600</v>
      </c>
      <c r="L773" s="94">
        <v>600</v>
      </c>
      <c r="M773" s="93"/>
      <c r="N773"/>
      <c r="Q773" s="113" t="s">
        <v>28</v>
      </c>
    </row>
    <row r="774" spans="1:17" s="14" customFormat="1" ht="16.5" customHeight="1">
      <c r="A774" s="10"/>
      <c r="B774" s="110" t="s">
        <v>2234</v>
      </c>
      <c r="C774" s="111" t="s">
        <v>2235</v>
      </c>
      <c r="D774" s="112" t="s">
        <v>2236</v>
      </c>
      <c r="E774" s="107">
        <v>2005</v>
      </c>
      <c r="F774" s="107">
        <v>14</v>
      </c>
      <c r="G774" s="81" t="s">
        <v>2237</v>
      </c>
      <c r="H774"/>
      <c r="I774" s="93"/>
      <c r="J774" s="54">
        <f>K774+K774*0.1</f>
        <v>281.6</v>
      </c>
      <c r="K774" s="55">
        <f>L774-L774*$J$2%</f>
        <v>256</v>
      </c>
      <c r="L774" s="94">
        <v>256</v>
      </c>
      <c r="M774" s="93"/>
      <c r="N774"/>
      <c r="Q774" s="113" t="s">
        <v>28</v>
      </c>
    </row>
    <row r="775" spans="1:17" s="14" customFormat="1" ht="15.75" customHeight="1">
      <c r="A775" s="76"/>
      <c r="B775" s="110" t="s">
        <v>2238</v>
      </c>
      <c r="C775" s="111" t="s">
        <v>2239</v>
      </c>
      <c r="D775" s="112" t="s">
        <v>2240</v>
      </c>
      <c r="E775" s="107">
        <v>2006</v>
      </c>
      <c r="F775" s="107">
        <v>14</v>
      </c>
      <c r="G775" s="81" t="s">
        <v>131</v>
      </c>
      <c r="H775"/>
      <c r="I775" s="93"/>
      <c r="J775" s="54">
        <f>K775+K775*0.1</f>
        <v>382.8</v>
      </c>
      <c r="K775" s="55">
        <f>L775-L775*$J$2%</f>
        <v>348</v>
      </c>
      <c r="L775" s="94">
        <v>348</v>
      </c>
      <c r="M775" s="93"/>
      <c r="N775"/>
      <c r="O775" s="152"/>
      <c r="P775" s="152"/>
      <c r="Q775" s="113" t="s">
        <v>28</v>
      </c>
    </row>
    <row r="776" spans="1:17" s="14" customFormat="1" ht="15.75" customHeight="1">
      <c r="A776" s="76"/>
      <c r="B776" s="110" t="s">
        <v>2241</v>
      </c>
      <c r="C776" s="111" t="s">
        <v>2242</v>
      </c>
      <c r="D776" s="112" t="s">
        <v>2243</v>
      </c>
      <c r="E776" s="107">
        <v>2005</v>
      </c>
      <c r="F776" s="107">
        <v>30</v>
      </c>
      <c r="G776" s="81" t="s">
        <v>359</v>
      </c>
      <c r="H776"/>
      <c r="I776" s="93"/>
      <c r="J776" s="54">
        <f>K776+K776*0.1</f>
        <v>132</v>
      </c>
      <c r="K776" s="55">
        <f>L776-L776*$J$2%</f>
        <v>120</v>
      </c>
      <c r="L776" s="94">
        <v>120</v>
      </c>
      <c r="M776" s="93"/>
      <c r="N776"/>
      <c r="Q776" s="113" t="s">
        <v>694</v>
      </c>
    </row>
    <row r="777" spans="1:17" s="14" customFormat="1" ht="18" customHeight="1">
      <c r="A777" s="76"/>
      <c r="B777" s="110" t="s">
        <v>2244</v>
      </c>
      <c r="C777" s="139" t="s">
        <v>2245</v>
      </c>
      <c r="D777" s="153" t="s">
        <v>2246</v>
      </c>
      <c r="E777" s="154">
        <v>2008</v>
      </c>
      <c r="F777" s="107">
        <v>20</v>
      </c>
      <c r="G777" s="81" t="s">
        <v>127</v>
      </c>
      <c r="H777"/>
      <c r="I777" s="93"/>
      <c r="J777" s="54">
        <f>K777+K777*0.1</f>
        <v>413.6</v>
      </c>
      <c r="K777" s="55">
        <f>L777-L777*$J$2%</f>
        <v>376</v>
      </c>
      <c r="L777" s="94">
        <v>376</v>
      </c>
      <c r="M777" s="93"/>
      <c r="N777"/>
      <c r="Q777" s="113" t="s">
        <v>694</v>
      </c>
    </row>
    <row r="778" spans="1:17" s="14" customFormat="1" ht="19.5" customHeight="1">
      <c r="A778" s="76"/>
      <c r="B778" s="110" t="s">
        <v>1147</v>
      </c>
      <c r="C778" s="134" t="s">
        <v>1148</v>
      </c>
      <c r="D778" s="135" t="s">
        <v>1149</v>
      </c>
      <c r="E778" s="136">
        <v>2007</v>
      </c>
      <c r="F778" s="107">
        <v>16</v>
      </c>
      <c r="G778" s="81" t="s">
        <v>473</v>
      </c>
      <c r="H778"/>
      <c r="I778" s="93"/>
      <c r="J778" s="54">
        <f>K778+K778*0.1</f>
        <v>422.4</v>
      </c>
      <c r="K778" s="55">
        <f>L778-L778*$J$2%</f>
        <v>384</v>
      </c>
      <c r="L778" s="94">
        <v>384</v>
      </c>
      <c r="M778" s="93"/>
      <c r="N778"/>
      <c r="Q778" s="113" t="s">
        <v>28</v>
      </c>
    </row>
    <row r="779" spans="1:17" s="14" customFormat="1" ht="15.75" customHeight="1">
      <c r="A779" s="76"/>
      <c r="B779" s="110" t="s">
        <v>2247</v>
      </c>
      <c r="C779" s="111" t="s">
        <v>2248</v>
      </c>
      <c r="D779" s="112" t="s">
        <v>2249</v>
      </c>
      <c r="E779" s="200">
        <v>2005</v>
      </c>
      <c r="F779" s="107">
        <v>30</v>
      </c>
      <c r="G779" s="81" t="s">
        <v>549</v>
      </c>
      <c r="H779"/>
      <c r="I779" s="93"/>
      <c r="J779" s="54">
        <f>K779+K779*0.1</f>
        <v>316.8</v>
      </c>
      <c r="K779" s="55">
        <f>L779-L779*$J$2%</f>
        <v>288</v>
      </c>
      <c r="L779" s="94">
        <v>288</v>
      </c>
      <c r="M779" s="93"/>
      <c r="N779"/>
      <c r="Q779" s="113" t="s">
        <v>28</v>
      </c>
    </row>
    <row r="780" spans="1:17" s="14" customFormat="1" ht="15.75" customHeight="1">
      <c r="A780" s="76"/>
      <c r="B780" s="110" t="s">
        <v>2250</v>
      </c>
      <c r="C780" s="111" t="s">
        <v>2251</v>
      </c>
      <c r="D780" s="112" t="s">
        <v>2252</v>
      </c>
      <c r="E780" s="200">
        <v>2006</v>
      </c>
      <c r="F780" s="107">
        <v>12</v>
      </c>
      <c r="G780" s="81" t="s">
        <v>231</v>
      </c>
      <c r="H780"/>
      <c r="I780" s="93"/>
      <c r="J780" s="54">
        <f>K780+K780*0.1</f>
        <v>242</v>
      </c>
      <c r="K780" s="55">
        <f>L780-L780*$J$2%</f>
        <v>220</v>
      </c>
      <c r="L780" s="94">
        <v>220</v>
      </c>
      <c r="M780" s="93"/>
      <c r="N780"/>
      <c r="Q780" s="113" t="s">
        <v>694</v>
      </c>
    </row>
    <row r="781" spans="1:17" s="152" customFormat="1" ht="15.75" customHeight="1">
      <c r="A781" s="76"/>
      <c r="B781" s="110" t="s">
        <v>2253</v>
      </c>
      <c r="C781" s="139" t="s">
        <v>2254</v>
      </c>
      <c r="D781" s="153" t="s">
        <v>2255</v>
      </c>
      <c r="E781" s="154">
        <v>2006</v>
      </c>
      <c r="F781" s="107">
        <v>12</v>
      </c>
      <c r="G781" s="81" t="s">
        <v>566</v>
      </c>
      <c r="H781"/>
      <c r="I781" s="93"/>
      <c r="J781" s="54">
        <f>K781+K781*0.1</f>
        <v>275</v>
      </c>
      <c r="K781" s="55">
        <f>L781-L781*$J$2%</f>
        <v>250</v>
      </c>
      <c r="L781" s="94">
        <v>250</v>
      </c>
      <c r="M781" s="93"/>
      <c r="N781"/>
      <c r="O781" s="14"/>
      <c r="P781" s="14"/>
      <c r="Q781" s="113" t="s">
        <v>694</v>
      </c>
    </row>
    <row r="782" spans="1:17" s="14" customFormat="1" ht="15.75" customHeight="1">
      <c r="A782" s="76"/>
      <c r="B782" s="77" t="s">
        <v>2256</v>
      </c>
      <c r="C782" s="90" t="s">
        <v>2257</v>
      </c>
      <c r="D782" s="119" t="s">
        <v>2258</v>
      </c>
      <c r="E782" s="92">
        <v>2011</v>
      </c>
      <c r="F782" s="92">
        <v>10</v>
      </c>
      <c r="G782" s="118" t="s">
        <v>2259</v>
      </c>
      <c r="H782"/>
      <c r="I782" s="117"/>
      <c r="J782" s="54">
        <f>K782+K782*0.1</f>
        <v>369.6</v>
      </c>
      <c r="K782" s="55">
        <f>L782-L782*$J$2%</f>
        <v>336</v>
      </c>
      <c r="L782" s="94">
        <v>336</v>
      </c>
      <c r="M782" s="93"/>
      <c r="N782"/>
      <c r="Q782" s="95" t="s">
        <v>28</v>
      </c>
    </row>
    <row r="783" spans="1:17" s="14" customFormat="1" ht="15.75" customHeight="1">
      <c r="A783" s="76"/>
      <c r="B783" s="110" t="s">
        <v>2260</v>
      </c>
      <c r="C783" s="111" t="s">
        <v>2257</v>
      </c>
      <c r="D783" s="112" t="s">
        <v>2261</v>
      </c>
      <c r="E783" s="107">
        <v>2009</v>
      </c>
      <c r="F783" s="107">
        <v>12</v>
      </c>
      <c r="G783" s="81" t="s">
        <v>2262</v>
      </c>
      <c r="H783"/>
      <c r="I783" s="93"/>
      <c r="J783" s="54">
        <f>K783+K783*0.1</f>
        <v>290.4</v>
      </c>
      <c r="K783" s="55">
        <f>L783-L783*$J$2%</f>
        <v>264</v>
      </c>
      <c r="L783" s="94">
        <v>264</v>
      </c>
      <c r="M783" s="93"/>
      <c r="N783"/>
      <c r="Q783" s="95" t="s">
        <v>28</v>
      </c>
    </row>
    <row r="784" spans="1:17" s="14" customFormat="1" ht="15.75" customHeight="1">
      <c r="A784" s="74"/>
      <c r="B784" s="110" t="s">
        <v>2263</v>
      </c>
      <c r="C784" s="134" t="s">
        <v>2264</v>
      </c>
      <c r="D784" s="135" t="s">
        <v>2265</v>
      </c>
      <c r="E784" s="136">
        <v>2006</v>
      </c>
      <c r="F784" s="107">
        <v>12</v>
      </c>
      <c r="G784" s="81" t="s">
        <v>178</v>
      </c>
      <c r="H784"/>
      <c r="I784" s="93"/>
      <c r="J784" s="54">
        <f>K784+K784*0.1</f>
        <v>264</v>
      </c>
      <c r="K784" s="55">
        <f>L784-L784*$J$2%</f>
        <v>240</v>
      </c>
      <c r="L784" s="94">
        <v>240</v>
      </c>
      <c r="M784" s="93"/>
      <c r="N784"/>
      <c r="Q784" s="113" t="s">
        <v>694</v>
      </c>
    </row>
    <row r="785" spans="1:17" s="14" customFormat="1" ht="15.75" customHeight="1">
      <c r="A785" s="76"/>
      <c r="B785" s="110" t="s">
        <v>1164</v>
      </c>
      <c r="C785" s="111" t="s">
        <v>1165</v>
      </c>
      <c r="D785" s="112" t="s">
        <v>1166</v>
      </c>
      <c r="E785" s="107">
        <v>2003</v>
      </c>
      <c r="F785" s="107">
        <v>4</v>
      </c>
      <c r="G785" s="81" t="s">
        <v>488</v>
      </c>
      <c r="H785"/>
      <c r="I785" s="93" t="s">
        <v>71</v>
      </c>
      <c r="J785" s="54">
        <f>K785+K785*0.1</f>
        <v>583</v>
      </c>
      <c r="K785" s="55">
        <f>L785-L785*$J$2%</f>
        <v>530</v>
      </c>
      <c r="L785" s="94">
        <v>530</v>
      </c>
      <c r="M785" s="93"/>
      <c r="N785"/>
      <c r="Q785" s="113" t="s">
        <v>28</v>
      </c>
    </row>
    <row r="786" spans="1:17" s="14" customFormat="1" ht="15.75" customHeight="1">
      <c r="A786" s="76"/>
      <c r="B786" s="110" t="s">
        <v>2266</v>
      </c>
      <c r="C786" s="111" t="s">
        <v>2267</v>
      </c>
      <c r="D786" s="112" t="s">
        <v>2268</v>
      </c>
      <c r="E786" s="107">
        <v>2007</v>
      </c>
      <c r="F786" s="107">
        <v>4</v>
      </c>
      <c r="G786" s="81" t="s">
        <v>285</v>
      </c>
      <c r="H786"/>
      <c r="I786" s="93"/>
      <c r="J786" s="54">
        <f>K786+K786*0.1</f>
        <v>748</v>
      </c>
      <c r="K786" s="55">
        <f>L786-L786*$J$2%</f>
        <v>680</v>
      </c>
      <c r="L786" s="94">
        <v>680</v>
      </c>
      <c r="M786" s="93"/>
      <c r="N786"/>
      <c r="Q786" s="113" t="s">
        <v>28</v>
      </c>
    </row>
    <row r="787" spans="1:17" s="14" customFormat="1" ht="15.75" customHeight="1">
      <c r="A787" s="76"/>
      <c r="B787" s="77" t="s">
        <v>1469</v>
      </c>
      <c r="C787" s="90" t="s">
        <v>1470</v>
      </c>
      <c r="D787" s="119" t="s">
        <v>1471</v>
      </c>
      <c r="E787" s="92">
        <v>2012</v>
      </c>
      <c r="F787" s="92">
        <v>20</v>
      </c>
      <c r="G787" s="118" t="s">
        <v>716</v>
      </c>
      <c r="H787"/>
      <c r="I787" s="117"/>
      <c r="J787" s="147">
        <f>K787+K787*0.1</f>
        <v>1243</v>
      </c>
      <c r="K787" s="55">
        <f>L787-L787*$J$2%</f>
        <v>1130</v>
      </c>
      <c r="L787" s="94">
        <v>1130</v>
      </c>
      <c r="M787" s="93"/>
      <c r="N787"/>
      <c r="Q787" s="95" t="s">
        <v>28</v>
      </c>
    </row>
    <row r="788" spans="1:17" s="14" customFormat="1" ht="16.5" customHeight="1">
      <c r="A788" s="76"/>
      <c r="B788" s="77" t="s">
        <v>2269</v>
      </c>
      <c r="C788" s="90" t="s">
        <v>2270</v>
      </c>
      <c r="D788" s="119" t="s">
        <v>2271</v>
      </c>
      <c r="E788" s="92">
        <v>2016</v>
      </c>
      <c r="F788" s="92">
        <v>12</v>
      </c>
      <c r="G788" s="118" t="s">
        <v>625</v>
      </c>
      <c r="H788"/>
      <c r="I788" s="93"/>
      <c r="J788" s="54">
        <f>K788+K788*0.1</f>
        <v>660</v>
      </c>
      <c r="K788" s="55">
        <f>L788-L788*$J$2%</f>
        <v>600</v>
      </c>
      <c r="L788" s="94">
        <v>600</v>
      </c>
      <c r="M788" s="93"/>
      <c r="N788" s="57"/>
      <c r="O788" s="58">
        <v>42522</v>
      </c>
      <c r="Q788" s="95" t="s">
        <v>28</v>
      </c>
    </row>
    <row r="789" spans="1:17" s="14" customFormat="1" ht="15.75" customHeight="1">
      <c r="A789" s="10"/>
      <c r="B789" s="77" t="s">
        <v>2272</v>
      </c>
      <c r="C789" s="90" t="s">
        <v>2273</v>
      </c>
      <c r="D789" s="119" t="s">
        <v>2274</v>
      </c>
      <c r="E789" s="92">
        <v>2016</v>
      </c>
      <c r="F789" s="92">
        <v>24</v>
      </c>
      <c r="G789" s="118" t="s">
        <v>559</v>
      </c>
      <c r="H789"/>
      <c r="I789" s="93"/>
      <c r="J789" s="54">
        <f>K789+K789*0.1</f>
        <v>330</v>
      </c>
      <c r="K789" s="55">
        <f>L789-L789*$J$2%</f>
        <v>300</v>
      </c>
      <c r="L789" s="94">
        <v>300</v>
      </c>
      <c r="M789" s="93"/>
      <c r="N789"/>
      <c r="Q789" s="95" t="s">
        <v>28</v>
      </c>
    </row>
    <row r="790" spans="1:17" s="14" customFormat="1" ht="15.75" customHeight="1">
      <c r="A790" s="10"/>
      <c r="B790" s="77" t="s">
        <v>2275</v>
      </c>
      <c r="C790" s="90" t="s">
        <v>2276</v>
      </c>
      <c r="D790" s="119" t="s">
        <v>2277</v>
      </c>
      <c r="E790" s="92">
        <v>2012</v>
      </c>
      <c r="F790" s="92">
        <v>12</v>
      </c>
      <c r="G790" s="118" t="s">
        <v>473</v>
      </c>
      <c r="H790"/>
      <c r="I790" s="117"/>
      <c r="J790" s="54">
        <f>K790+K790*0.1</f>
        <v>501.6</v>
      </c>
      <c r="K790" s="55">
        <f>L790-L790*$J$2%</f>
        <v>456</v>
      </c>
      <c r="L790" s="94">
        <v>456</v>
      </c>
      <c r="M790" s="93"/>
      <c r="N790"/>
      <c r="Q790" s="95" t="s">
        <v>28</v>
      </c>
    </row>
    <row r="791" spans="1:17" s="14" customFormat="1" ht="15.75" customHeight="1">
      <c r="A791" s="10"/>
      <c r="B791" s="77" t="s">
        <v>2278</v>
      </c>
      <c r="C791" s="90" t="s">
        <v>2279</v>
      </c>
      <c r="D791" s="119" t="s">
        <v>2280</v>
      </c>
      <c r="E791" s="92">
        <v>2008</v>
      </c>
      <c r="F791" s="92"/>
      <c r="G791" s="118" t="s">
        <v>239</v>
      </c>
      <c r="H791"/>
      <c r="I791" s="117"/>
      <c r="J791" s="54">
        <f>K791+K791*0.1</f>
        <v>624.8</v>
      </c>
      <c r="K791" s="55">
        <f>L791-L791*$J$2%</f>
        <v>568</v>
      </c>
      <c r="L791" s="94">
        <v>568</v>
      </c>
      <c r="M791" s="93"/>
      <c r="N791"/>
      <c r="Q791" s="113" t="s">
        <v>694</v>
      </c>
    </row>
    <row r="792" spans="1:17" s="14" customFormat="1" ht="15.75" customHeight="1">
      <c r="A792" s="10"/>
      <c r="B792" s="110" t="s">
        <v>1295</v>
      </c>
      <c r="C792" s="111" t="s">
        <v>1296</v>
      </c>
      <c r="D792" s="112" t="s">
        <v>1297</v>
      </c>
      <c r="E792" s="107">
        <v>2008</v>
      </c>
      <c r="F792" s="107">
        <v>3</v>
      </c>
      <c r="G792" s="81" t="s">
        <v>1298</v>
      </c>
      <c r="H792"/>
      <c r="I792" s="93"/>
      <c r="J792" s="147">
        <f>K792+K792*0.1</f>
        <v>1386</v>
      </c>
      <c r="K792" s="55">
        <f>L792-L792*$J$2%</f>
        <v>1260</v>
      </c>
      <c r="L792" s="94">
        <v>1260</v>
      </c>
      <c r="M792" s="93"/>
      <c r="N792"/>
      <c r="Q792" s="113" t="s">
        <v>28</v>
      </c>
    </row>
    <row r="793" spans="1:17" s="14" customFormat="1" ht="16.5" customHeight="1">
      <c r="A793" s="10"/>
      <c r="B793" s="110" t="s">
        <v>2281</v>
      </c>
      <c r="C793" s="111" t="s">
        <v>2282</v>
      </c>
      <c r="D793" s="112" t="s">
        <v>2283</v>
      </c>
      <c r="E793" s="107">
        <v>2010</v>
      </c>
      <c r="F793" s="107">
        <v>10</v>
      </c>
      <c r="G793" s="81" t="s">
        <v>54</v>
      </c>
      <c r="H793"/>
      <c r="I793" s="93"/>
      <c r="J793" s="54">
        <f>K793+K793*0.1</f>
        <v>374</v>
      </c>
      <c r="K793" s="55">
        <f>L793-L793*$J$2%</f>
        <v>340</v>
      </c>
      <c r="L793" s="94">
        <v>340</v>
      </c>
      <c r="M793" s="93"/>
      <c r="N793"/>
      <c r="Q793" s="113" t="s">
        <v>28</v>
      </c>
    </row>
    <row r="794" spans="1:17" s="14" customFormat="1" ht="16.5" customHeight="1">
      <c r="A794" s="76"/>
      <c r="B794" s="110" t="s">
        <v>2284</v>
      </c>
      <c r="C794" s="134" t="s">
        <v>2285</v>
      </c>
      <c r="D794" s="135" t="s">
        <v>2286</v>
      </c>
      <c r="E794" s="136">
        <v>2003</v>
      </c>
      <c r="F794" s="107">
        <v>8</v>
      </c>
      <c r="G794" s="81" t="s">
        <v>326</v>
      </c>
      <c r="H794"/>
      <c r="I794" s="93"/>
      <c r="J794" s="54">
        <f>K794+K794*0.1</f>
        <v>330</v>
      </c>
      <c r="K794" s="55">
        <f>L794-L794*$J$2%</f>
        <v>300</v>
      </c>
      <c r="L794" s="94">
        <v>300</v>
      </c>
      <c r="M794" s="93"/>
      <c r="N794"/>
      <c r="Q794" s="95" t="s">
        <v>28</v>
      </c>
    </row>
    <row r="795" spans="1:17" s="14" customFormat="1" ht="16.5" customHeight="1">
      <c r="A795" s="76"/>
      <c r="B795" s="110" t="s">
        <v>2287</v>
      </c>
      <c r="C795" s="134" t="s">
        <v>2285</v>
      </c>
      <c r="D795" s="135" t="s">
        <v>2288</v>
      </c>
      <c r="E795" s="136">
        <v>2004</v>
      </c>
      <c r="F795" s="107">
        <v>12</v>
      </c>
      <c r="G795" s="81" t="s">
        <v>50</v>
      </c>
      <c r="H795"/>
      <c r="I795" s="93"/>
      <c r="J795" s="54">
        <f>K795+K795*0.1</f>
        <v>290.4</v>
      </c>
      <c r="K795" s="55">
        <f>L795-L795*$J$2%</f>
        <v>264</v>
      </c>
      <c r="L795" s="94">
        <v>264</v>
      </c>
      <c r="M795" s="93"/>
      <c r="N795"/>
      <c r="Q795" s="95" t="s">
        <v>28</v>
      </c>
    </row>
    <row r="796" spans="1:17" s="14" customFormat="1" ht="16.5" customHeight="1">
      <c r="A796" s="76"/>
      <c r="B796" s="77" t="s">
        <v>2289</v>
      </c>
      <c r="C796" s="90" t="s">
        <v>2285</v>
      </c>
      <c r="D796" s="119" t="s">
        <v>2290</v>
      </c>
      <c r="E796" s="92">
        <v>2015</v>
      </c>
      <c r="F796" s="92"/>
      <c r="G796" s="118" t="s">
        <v>83</v>
      </c>
      <c r="H796"/>
      <c r="I796" s="93"/>
      <c r="J796" s="54">
        <f>K796+K796*0.1</f>
        <v>660</v>
      </c>
      <c r="K796" s="55">
        <f>L796-L796*$J$2%</f>
        <v>600</v>
      </c>
      <c r="L796" s="94">
        <v>600</v>
      </c>
      <c r="M796" s="93"/>
      <c r="N796"/>
      <c r="Q796" s="95" t="s">
        <v>28</v>
      </c>
    </row>
    <row r="797" spans="1:17" s="14" customFormat="1" ht="16.5" customHeight="1">
      <c r="A797" s="76"/>
      <c r="B797" s="77" t="s">
        <v>2291</v>
      </c>
      <c r="C797" s="90" t="s">
        <v>2292</v>
      </c>
      <c r="D797" s="119" t="s">
        <v>2293</v>
      </c>
      <c r="E797" s="92">
        <v>2010</v>
      </c>
      <c r="F797" s="92">
        <v>8</v>
      </c>
      <c r="G797" s="118" t="s">
        <v>1475</v>
      </c>
      <c r="H797"/>
      <c r="I797" s="117"/>
      <c r="J797" s="54">
        <f>K797+K797*0.1</f>
        <v>330</v>
      </c>
      <c r="K797" s="55">
        <f>L797-L797*$J$2%</f>
        <v>300</v>
      </c>
      <c r="L797" s="94">
        <v>300</v>
      </c>
      <c r="M797" s="93"/>
      <c r="N797"/>
      <c r="Q797" s="95" t="s">
        <v>28</v>
      </c>
    </row>
    <row r="798" spans="1:17" s="14" customFormat="1" ht="15.75" customHeight="1">
      <c r="A798" s="10"/>
      <c r="B798" s="110" t="s">
        <v>1185</v>
      </c>
      <c r="C798" s="111" t="s">
        <v>1186</v>
      </c>
      <c r="D798" s="112" t="s">
        <v>1187</v>
      </c>
      <c r="E798" s="107">
        <v>2008</v>
      </c>
      <c r="F798" s="107">
        <v>14</v>
      </c>
      <c r="G798" s="81" t="s">
        <v>453</v>
      </c>
      <c r="H798"/>
      <c r="I798" s="93"/>
      <c r="J798" s="54">
        <f>K798+K798*0.1</f>
        <v>440</v>
      </c>
      <c r="K798" s="55">
        <f>L798-L798*$J$2%</f>
        <v>400</v>
      </c>
      <c r="L798" s="94">
        <v>400</v>
      </c>
      <c r="M798" s="93"/>
      <c r="N798"/>
      <c r="Q798" s="113" t="s">
        <v>28</v>
      </c>
    </row>
    <row r="799" spans="1:17" s="14" customFormat="1" ht="15.75" customHeight="1">
      <c r="A799" s="10"/>
      <c r="B799" s="110" t="s">
        <v>2294</v>
      </c>
      <c r="C799" s="134" t="s">
        <v>2295</v>
      </c>
      <c r="D799" s="135" t="s">
        <v>2296</v>
      </c>
      <c r="E799" s="136">
        <v>2006</v>
      </c>
      <c r="F799" s="107">
        <v>12</v>
      </c>
      <c r="G799" s="81" t="s">
        <v>566</v>
      </c>
      <c r="H799"/>
      <c r="I799" s="93"/>
      <c r="J799" s="54">
        <f>K799+K799*0.1</f>
        <v>308</v>
      </c>
      <c r="K799" s="55">
        <f>L799-L799*$J$2%</f>
        <v>280</v>
      </c>
      <c r="L799" s="94">
        <v>280</v>
      </c>
      <c r="M799" s="93"/>
      <c r="N799"/>
      <c r="Q799" s="113" t="s">
        <v>694</v>
      </c>
    </row>
    <row r="800" spans="1:17" s="14" customFormat="1" ht="15.75" customHeight="1">
      <c r="A800" s="76"/>
      <c r="B800" s="110" t="s">
        <v>2297</v>
      </c>
      <c r="C800" s="111" t="s">
        <v>2298</v>
      </c>
      <c r="D800" s="112" t="s">
        <v>2299</v>
      </c>
      <c r="E800" s="107">
        <v>2008</v>
      </c>
      <c r="F800" s="107">
        <v>10</v>
      </c>
      <c r="G800" s="81" t="s">
        <v>33</v>
      </c>
      <c r="H800"/>
      <c r="I800" s="93"/>
      <c r="J800" s="54">
        <f>K800+K800*0.1</f>
        <v>607.2</v>
      </c>
      <c r="K800" s="55">
        <f>L800-L800*$J$2%</f>
        <v>552</v>
      </c>
      <c r="L800" s="94">
        <v>552</v>
      </c>
      <c r="M800" s="93"/>
      <c r="N800"/>
      <c r="Q800" s="113" t="s">
        <v>28</v>
      </c>
    </row>
    <row r="801" spans="1:17" s="14" customFormat="1" ht="33.75" customHeight="1">
      <c r="A801" s="76"/>
      <c r="B801" s="190" t="s">
        <v>2300</v>
      </c>
      <c r="C801" s="190"/>
      <c r="D801" s="190"/>
      <c r="E801" s="190"/>
      <c r="F801" s="190"/>
      <c r="G801" s="190"/>
      <c r="H801" s="190"/>
      <c r="I801" s="190"/>
      <c r="J801" s="190">
        <f>K801+K801*0.1</f>
        <v>0</v>
      </c>
      <c r="K801" s="190">
        <f>L801-L801*$J$2%</f>
        <v>0</v>
      </c>
      <c r="L801" s="190"/>
      <c r="M801" s="190"/>
      <c r="N801"/>
      <c r="Q801" s="132"/>
    </row>
    <row r="802" spans="1:17" s="14" customFormat="1" ht="16.5" customHeight="1">
      <c r="A802" s="76"/>
      <c r="B802" s="261" t="s">
        <v>2301</v>
      </c>
      <c r="C802" s="261" t="s">
        <v>2302</v>
      </c>
      <c r="D802" s="261" t="s">
        <v>2303</v>
      </c>
      <c r="E802" s="262">
        <v>2008</v>
      </c>
      <c r="F802" s="262">
        <v>8</v>
      </c>
      <c r="G802" s="261" t="s">
        <v>83</v>
      </c>
      <c r="H802"/>
      <c r="I802" s="263"/>
      <c r="J802" s="54">
        <f>K802+K802*0.1</f>
        <v>448.8</v>
      </c>
      <c r="K802" s="55">
        <f>L802-L802*$J$2%</f>
        <v>408</v>
      </c>
      <c r="L802" s="264">
        <v>408</v>
      </c>
      <c r="M802" s="263"/>
      <c r="N802"/>
      <c r="Q802" s="132" t="s">
        <v>694</v>
      </c>
    </row>
    <row r="803" spans="1:17" s="14" customFormat="1" ht="15.75" customHeight="1">
      <c r="A803" s="76"/>
      <c r="B803" s="110" t="s">
        <v>2304</v>
      </c>
      <c r="C803" s="134" t="s">
        <v>2305</v>
      </c>
      <c r="D803" s="135" t="s">
        <v>2306</v>
      </c>
      <c r="E803" s="136">
        <v>2006</v>
      </c>
      <c r="F803" s="107">
        <v>8</v>
      </c>
      <c r="G803" s="81" t="s">
        <v>2307</v>
      </c>
      <c r="H803"/>
      <c r="I803" s="93"/>
      <c r="J803" s="54">
        <f>K803+K803*0.1</f>
        <v>554.4</v>
      </c>
      <c r="K803" s="55">
        <f>L803-L803*$J$2%</f>
        <v>504</v>
      </c>
      <c r="L803" s="94">
        <v>504</v>
      </c>
      <c r="M803" s="93"/>
      <c r="N803"/>
      <c r="Q803" s="113" t="s">
        <v>28</v>
      </c>
    </row>
    <row r="804" spans="1:17" s="14" customFormat="1" ht="15.75" customHeight="1">
      <c r="A804" s="76"/>
      <c r="B804" s="155" t="s">
        <v>1553</v>
      </c>
      <c r="C804" s="90" t="s">
        <v>1554</v>
      </c>
      <c r="D804" s="119" t="s">
        <v>1555</v>
      </c>
      <c r="E804" s="92">
        <v>2005</v>
      </c>
      <c r="F804" s="92">
        <v>4</v>
      </c>
      <c r="G804" s="118" t="s">
        <v>1556</v>
      </c>
      <c r="H804"/>
      <c r="I804" s="92"/>
      <c r="J804" s="147">
        <f>K804+K804*0.1</f>
        <v>1320</v>
      </c>
      <c r="K804" s="55">
        <f>L804-L804*$J$2%</f>
        <v>1200</v>
      </c>
      <c r="L804" s="94">
        <v>1200</v>
      </c>
      <c r="M804" s="93"/>
      <c r="N804"/>
      <c r="Q804" s="113" t="s">
        <v>28</v>
      </c>
    </row>
    <row r="805" spans="1:17" s="14" customFormat="1" ht="26.25" customHeight="1">
      <c r="A805" s="10"/>
      <c r="B805" s="137" t="s">
        <v>2308</v>
      </c>
      <c r="C805" s="90" t="s">
        <v>2309</v>
      </c>
      <c r="D805" s="119" t="s">
        <v>2310</v>
      </c>
      <c r="E805" s="107">
        <v>2011</v>
      </c>
      <c r="F805" s="107">
        <v>6</v>
      </c>
      <c r="G805" s="140" t="s">
        <v>326</v>
      </c>
      <c r="H805"/>
      <c r="I805" s="196"/>
      <c r="J805" s="147">
        <f>K805+K805*0.1</f>
        <v>1100</v>
      </c>
      <c r="K805" s="55">
        <f>L805-L805*$J$2%</f>
        <v>1000</v>
      </c>
      <c r="L805" s="150">
        <v>1000</v>
      </c>
      <c r="M805" s="196"/>
      <c r="N805"/>
      <c r="Q805" s="95" t="s">
        <v>28</v>
      </c>
    </row>
    <row r="806" spans="2:17" s="14" customFormat="1" ht="18" customHeight="1">
      <c r="B806" s="137" t="s">
        <v>2311</v>
      </c>
      <c r="C806" s="90" t="s">
        <v>2312</v>
      </c>
      <c r="D806" s="119" t="s">
        <v>2313</v>
      </c>
      <c r="E806" s="107">
        <v>2007</v>
      </c>
      <c r="F806" s="107">
        <v>10</v>
      </c>
      <c r="G806" s="140" t="s">
        <v>453</v>
      </c>
      <c r="H806"/>
      <c r="I806" s="196"/>
      <c r="J806" s="54">
        <f>K806+K806*0.1</f>
        <v>413.6</v>
      </c>
      <c r="K806" s="55">
        <f>L806-L806*$J$2%</f>
        <v>376</v>
      </c>
      <c r="L806" s="150">
        <v>376</v>
      </c>
      <c r="M806" s="196"/>
      <c r="N806"/>
      <c r="Q806" s="95" t="s">
        <v>694</v>
      </c>
    </row>
    <row r="807" spans="1:17" s="14" customFormat="1" ht="15.75" customHeight="1">
      <c r="A807" s="10"/>
      <c r="B807" s="155" t="s">
        <v>2314</v>
      </c>
      <c r="C807" s="111" t="s">
        <v>2315</v>
      </c>
      <c r="D807" s="112" t="s">
        <v>2316</v>
      </c>
      <c r="E807" s="107">
        <v>2006</v>
      </c>
      <c r="F807" s="107">
        <v>6</v>
      </c>
      <c r="G807" s="81" t="s">
        <v>440</v>
      </c>
      <c r="H807"/>
      <c r="I807" s="93"/>
      <c r="J807" s="54">
        <f>K807+K807*0.1</f>
        <v>275</v>
      </c>
      <c r="K807" s="55">
        <f>L807-L807*$J$2%</f>
        <v>250</v>
      </c>
      <c r="L807" s="94">
        <v>250</v>
      </c>
      <c r="M807" s="93"/>
      <c r="N807"/>
      <c r="O807" s="152"/>
      <c r="P807" s="152"/>
      <c r="Q807" s="95" t="s">
        <v>694</v>
      </c>
    </row>
    <row r="808" spans="1:17" s="14" customFormat="1" ht="15.75" customHeight="1">
      <c r="A808" s="10"/>
      <c r="B808" s="110" t="s">
        <v>2317</v>
      </c>
      <c r="C808" s="146" t="s">
        <v>2318</v>
      </c>
      <c r="D808" s="91" t="s">
        <v>2319</v>
      </c>
      <c r="E808" s="92">
        <v>2006</v>
      </c>
      <c r="F808" s="92">
        <v>12</v>
      </c>
      <c r="G808" s="118" t="s">
        <v>38</v>
      </c>
      <c r="H808"/>
      <c r="I808" s="92"/>
      <c r="J808" s="54">
        <f>K808+K808*0.1</f>
        <v>501.6</v>
      </c>
      <c r="K808" s="55">
        <f>L808-L808*$J$2%</f>
        <v>456</v>
      </c>
      <c r="L808" s="94">
        <v>456</v>
      </c>
      <c r="M808" s="93"/>
      <c r="N808"/>
      <c r="Q808" s="113" t="s">
        <v>28</v>
      </c>
    </row>
    <row r="809" spans="1:17" s="14" customFormat="1" ht="19.5" customHeight="1">
      <c r="A809" s="76"/>
      <c r="B809" s="265" t="s">
        <v>2320</v>
      </c>
      <c r="C809" s="139" t="s">
        <v>2321</v>
      </c>
      <c r="D809" s="153" t="s">
        <v>2322</v>
      </c>
      <c r="E809" s="154">
        <v>2006</v>
      </c>
      <c r="F809" s="107">
        <v>16</v>
      </c>
      <c r="G809" s="81" t="s">
        <v>91</v>
      </c>
      <c r="H809"/>
      <c r="I809" s="93"/>
      <c r="J809" s="54">
        <f>K809+K809*0.1</f>
        <v>308</v>
      </c>
      <c r="K809" s="55">
        <f>L809-L809*$J$2%</f>
        <v>280</v>
      </c>
      <c r="L809" s="94">
        <v>280</v>
      </c>
      <c r="M809" s="93"/>
      <c r="N809"/>
      <c r="Q809" s="95" t="s">
        <v>694</v>
      </c>
    </row>
    <row r="810" spans="1:17" s="14" customFormat="1" ht="18" customHeight="1">
      <c r="A810" s="76"/>
      <c r="B810" s="77" t="s">
        <v>2323</v>
      </c>
      <c r="C810" s="90" t="s">
        <v>2324</v>
      </c>
      <c r="D810" s="91" t="s">
        <v>2325</v>
      </c>
      <c r="E810" s="92">
        <v>2017</v>
      </c>
      <c r="F810" s="92">
        <v>20</v>
      </c>
      <c r="G810" s="118" t="s">
        <v>460</v>
      </c>
      <c r="H810" s="57"/>
      <c r="I810" s="93"/>
      <c r="J810" s="54">
        <f>K810+K810*0.1</f>
        <v>330</v>
      </c>
      <c r="K810" s="55">
        <f>L810-L810*$J$2%</f>
        <v>300</v>
      </c>
      <c r="L810" s="94">
        <v>300</v>
      </c>
      <c r="M810" s="93"/>
      <c r="N810" s="57"/>
      <c r="O810" s="58">
        <v>42689</v>
      </c>
      <c r="Q810" s="95" t="s">
        <v>28</v>
      </c>
    </row>
    <row r="811" spans="1:17" s="14" customFormat="1" ht="15.75" customHeight="1">
      <c r="A811" s="76"/>
      <c r="B811" s="110" t="s">
        <v>2326</v>
      </c>
      <c r="C811" s="146" t="s">
        <v>2327</v>
      </c>
      <c r="D811" s="91" t="s">
        <v>2328</v>
      </c>
      <c r="E811" s="266">
        <v>2007</v>
      </c>
      <c r="F811" s="92">
        <v>18</v>
      </c>
      <c r="G811" s="118" t="s">
        <v>70</v>
      </c>
      <c r="H811"/>
      <c r="I811" s="92"/>
      <c r="J811" s="54">
        <f>K811+K811*0.1</f>
        <v>330</v>
      </c>
      <c r="K811" s="55">
        <f>L811-L811*$J$2%</f>
        <v>300</v>
      </c>
      <c r="L811" s="94">
        <v>300</v>
      </c>
      <c r="M811" s="93"/>
      <c r="N811"/>
      <c r="Q811" s="113" t="s">
        <v>28</v>
      </c>
    </row>
    <row r="812" spans="1:17" s="14" customFormat="1" ht="15.75" customHeight="1">
      <c r="A812" s="89"/>
      <c r="B812" s="77" t="s">
        <v>2329</v>
      </c>
      <c r="C812" s="90" t="s">
        <v>2330</v>
      </c>
      <c r="D812" s="91" t="s">
        <v>2331</v>
      </c>
      <c r="E812" s="92">
        <v>2017</v>
      </c>
      <c r="F812" s="92">
        <v>8</v>
      </c>
      <c r="G812" s="81" t="s">
        <v>247</v>
      </c>
      <c r="H812" s="57"/>
      <c r="I812" s="93"/>
      <c r="J812" s="54">
        <f>K812+K812*0.1</f>
        <v>990</v>
      </c>
      <c r="K812" s="55">
        <f>L812-L812*$J$2%</f>
        <v>900</v>
      </c>
      <c r="L812" s="94">
        <v>900</v>
      </c>
      <c r="M812" s="93"/>
      <c r="N812" s="57"/>
      <c r="O812" s="58">
        <v>42794</v>
      </c>
      <c r="Q812" s="95" t="s">
        <v>28</v>
      </c>
    </row>
    <row r="813" spans="1:17" s="152" customFormat="1" ht="15.75" customHeight="1">
      <c r="A813" s="76"/>
      <c r="B813" s="110" t="s">
        <v>2332</v>
      </c>
      <c r="C813" s="146" t="s">
        <v>1196</v>
      </c>
      <c r="D813" s="91" t="s">
        <v>1199</v>
      </c>
      <c r="E813" s="92">
        <v>2007</v>
      </c>
      <c r="F813" s="92">
        <v>3</v>
      </c>
      <c r="G813" s="118" t="s">
        <v>1200</v>
      </c>
      <c r="H813"/>
      <c r="I813" s="92"/>
      <c r="J813" s="54">
        <f>K813+K813*0.1</f>
        <v>924</v>
      </c>
      <c r="K813" s="55">
        <f>L813-L813*$J$2%</f>
        <v>840</v>
      </c>
      <c r="L813" s="94">
        <v>840</v>
      </c>
      <c r="M813" s="93"/>
      <c r="N813"/>
      <c r="O813" s="14"/>
      <c r="P813" s="14"/>
      <c r="Q813" s="95" t="s">
        <v>28</v>
      </c>
    </row>
    <row r="814" spans="1:17" s="14" customFormat="1" ht="15" customHeight="1">
      <c r="A814" s="89"/>
      <c r="B814" s="77" t="s">
        <v>2333</v>
      </c>
      <c r="C814" s="90" t="s">
        <v>2334</v>
      </c>
      <c r="D814" s="119" t="s">
        <v>2335</v>
      </c>
      <c r="E814" s="92">
        <v>2013</v>
      </c>
      <c r="F814" s="92">
        <v>16</v>
      </c>
      <c r="G814" s="118" t="s">
        <v>91</v>
      </c>
      <c r="H814"/>
      <c r="I814" s="117"/>
      <c r="J814" s="54">
        <f>K814+K814*0.1</f>
        <v>330</v>
      </c>
      <c r="K814" s="55">
        <f>L814-L814*$J$2%</f>
        <v>300</v>
      </c>
      <c r="L814" s="94">
        <v>300</v>
      </c>
      <c r="M814" s="93"/>
      <c r="N814"/>
      <c r="Q814" s="95" t="s">
        <v>28</v>
      </c>
    </row>
    <row r="815" spans="1:17" s="14" customFormat="1" ht="15.75" customHeight="1">
      <c r="A815" s="76"/>
      <c r="B815" s="110" t="s">
        <v>2336</v>
      </c>
      <c r="C815" s="134" t="s">
        <v>2337</v>
      </c>
      <c r="D815" s="135" t="s">
        <v>2338</v>
      </c>
      <c r="E815" s="136">
        <v>2005</v>
      </c>
      <c r="F815" s="107">
        <v>6</v>
      </c>
      <c r="G815" s="81" t="s">
        <v>970</v>
      </c>
      <c r="H815"/>
      <c r="I815" s="93"/>
      <c r="J815" s="54">
        <f>K815+K815*0.1</f>
        <v>528</v>
      </c>
      <c r="K815" s="55">
        <f>L815-L815*$J$2%</f>
        <v>480</v>
      </c>
      <c r="L815" s="94">
        <v>480</v>
      </c>
      <c r="M815" s="93"/>
      <c r="N815"/>
      <c r="Q815" s="113" t="s">
        <v>193</v>
      </c>
    </row>
    <row r="816" spans="1:17" s="14" customFormat="1" ht="16.5" customHeight="1">
      <c r="A816" s="10"/>
      <c r="B816" s="110" t="s">
        <v>2339</v>
      </c>
      <c r="C816" s="134" t="s">
        <v>2340</v>
      </c>
      <c r="D816" s="135" t="s">
        <v>2341</v>
      </c>
      <c r="E816" s="136">
        <v>2006</v>
      </c>
      <c r="F816" s="107">
        <v>5</v>
      </c>
      <c r="G816" s="81" t="s">
        <v>1612</v>
      </c>
      <c r="H816"/>
      <c r="I816" s="93"/>
      <c r="J816" s="54">
        <f>K816+K816*0.1</f>
        <v>418</v>
      </c>
      <c r="K816" s="55">
        <f>L816-L816*$J$2%</f>
        <v>380</v>
      </c>
      <c r="L816" s="94">
        <v>380</v>
      </c>
      <c r="M816" s="93"/>
      <c r="N816"/>
      <c r="Q816" s="113" t="s">
        <v>193</v>
      </c>
    </row>
    <row r="817" spans="1:17" s="14" customFormat="1" ht="15.75" customHeight="1">
      <c r="A817" s="76"/>
      <c r="B817" s="110" t="s">
        <v>2342</v>
      </c>
      <c r="C817" s="139" t="s">
        <v>2343</v>
      </c>
      <c r="D817" s="153" t="s">
        <v>2344</v>
      </c>
      <c r="E817" s="154">
        <v>2006</v>
      </c>
      <c r="F817" s="107">
        <v>10</v>
      </c>
      <c r="G817" s="81" t="s">
        <v>1795</v>
      </c>
      <c r="H817"/>
      <c r="I817" s="93"/>
      <c r="J817" s="54">
        <f>K817+K817*0.1</f>
        <v>224.4</v>
      </c>
      <c r="K817" s="55">
        <f>L817-L817*$J$2%</f>
        <v>204</v>
      </c>
      <c r="L817" s="94">
        <v>204</v>
      </c>
      <c r="M817" s="93"/>
      <c r="N817"/>
      <c r="Q817" s="113" t="s">
        <v>694</v>
      </c>
    </row>
    <row r="818" spans="1:17" s="14" customFormat="1" ht="15.75" customHeight="1">
      <c r="A818" s="76"/>
      <c r="B818" s="110" t="s">
        <v>2345</v>
      </c>
      <c r="C818" s="139" t="s">
        <v>2346</v>
      </c>
      <c r="D818" s="153" t="s">
        <v>2347</v>
      </c>
      <c r="E818" s="154">
        <v>2006</v>
      </c>
      <c r="F818" s="107">
        <v>16</v>
      </c>
      <c r="G818" s="81" t="s">
        <v>46</v>
      </c>
      <c r="H818"/>
      <c r="I818" s="93"/>
      <c r="J818" s="54">
        <f>K818+K818*0.1</f>
        <v>275</v>
      </c>
      <c r="K818" s="55">
        <f>L818-L818*$J$2%</f>
        <v>250</v>
      </c>
      <c r="L818" s="94">
        <v>250</v>
      </c>
      <c r="M818" s="93"/>
      <c r="N818"/>
      <c r="Q818" s="113" t="s">
        <v>694</v>
      </c>
    </row>
    <row r="819" spans="1:17" s="14" customFormat="1" ht="15.75" customHeight="1">
      <c r="A819" s="76"/>
      <c r="B819" s="110" t="s">
        <v>1747</v>
      </c>
      <c r="C819" s="134" t="s">
        <v>1748</v>
      </c>
      <c r="D819" s="135" t="s">
        <v>2348</v>
      </c>
      <c r="E819" s="136">
        <v>2007</v>
      </c>
      <c r="F819" s="107">
        <v>8</v>
      </c>
      <c r="G819" s="81" t="s">
        <v>1750</v>
      </c>
      <c r="H819"/>
      <c r="I819" s="93"/>
      <c r="J819" s="54">
        <f>K819+K819*0.1</f>
        <v>792</v>
      </c>
      <c r="K819" s="55">
        <f>L819-L819*$J$2%</f>
        <v>720</v>
      </c>
      <c r="L819" s="94">
        <v>720</v>
      </c>
      <c r="M819" s="93"/>
      <c r="N819"/>
      <c r="Q819" s="113" t="s">
        <v>28</v>
      </c>
    </row>
    <row r="820" spans="1:17" s="14" customFormat="1" ht="16.5" customHeight="1">
      <c r="A820" s="76"/>
      <c r="B820" s="137" t="s">
        <v>1374</v>
      </c>
      <c r="C820" s="90" t="s">
        <v>1375</v>
      </c>
      <c r="D820" s="119" t="s">
        <v>1376</v>
      </c>
      <c r="E820" s="107">
        <v>2012</v>
      </c>
      <c r="F820" s="107">
        <v>22</v>
      </c>
      <c r="G820" s="140" t="s">
        <v>1377</v>
      </c>
      <c r="H820"/>
      <c r="I820" s="148"/>
      <c r="J820" s="54">
        <f>K820+K820*0.1</f>
        <v>407</v>
      </c>
      <c r="K820" s="55">
        <f>L820-L820*$J$2%</f>
        <v>370</v>
      </c>
      <c r="L820" s="150">
        <v>370</v>
      </c>
      <c r="M820" s="93"/>
      <c r="N820"/>
      <c r="Q820" s="113" t="s">
        <v>193</v>
      </c>
    </row>
    <row r="821" spans="1:17" s="14" customFormat="1" ht="15.75" customHeight="1">
      <c r="A821" s="76"/>
      <c r="B821" s="110" t="s">
        <v>1764</v>
      </c>
      <c r="C821" s="111" t="s">
        <v>1765</v>
      </c>
      <c r="D821" s="112" t="s">
        <v>1766</v>
      </c>
      <c r="E821" s="107">
        <v>2009</v>
      </c>
      <c r="F821" s="107"/>
      <c r="G821" s="81" t="s">
        <v>1767</v>
      </c>
      <c r="H821"/>
      <c r="I821" s="93"/>
      <c r="J821" s="54">
        <f>K821+K821*0.1</f>
        <v>594</v>
      </c>
      <c r="K821" s="55">
        <f>L821-L821*$J$2%</f>
        <v>540</v>
      </c>
      <c r="L821" s="94">
        <v>540</v>
      </c>
      <c r="M821" s="93"/>
      <c r="N821"/>
      <c r="Q821" s="113" t="s">
        <v>694</v>
      </c>
    </row>
    <row r="822" spans="2:17" s="14" customFormat="1" ht="15.75" customHeight="1">
      <c r="B822" s="110" t="s">
        <v>2349</v>
      </c>
      <c r="C822" s="111" t="s">
        <v>2350</v>
      </c>
      <c r="D822" s="112" t="s">
        <v>2351</v>
      </c>
      <c r="E822" s="107">
        <v>2011</v>
      </c>
      <c r="F822" s="107">
        <v>20</v>
      </c>
      <c r="G822" s="81" t="s">
        <v>350</v>
      </c>
      <c r="H822"/>
      <c r="I822" s="93"/>
      <c r="J822" s="54">
        <f>K822+K822*0.1</f>
        <v>343.2</v>
      </c>
      <c r="K822" s="55">
        <f>L822-L822*$J$2%</f>
        <v>312</v>
      </c>
      <c r="L822" s="94">
        <v>312</v>
      </c>
      <c r="M822" s="93"/>
      <c r="N822"/>
      <c r="Q822" s="95" t="s">
        <v>28</v>
      </c>
    </row>
    <row r="823" spans="1:17" s="14" customFormat="1" ht="15.75" customHeight="1">
      <c r="A823" s="76"/>
      <c r="B823" s="110" t="s">
        <v>2352</v>
      </c>
      <c r="C823" s="90" t="s">
        <v>2353</v>
      </c>
      <c r="D823" s="119" t="s">
        <v>2354</v>
      </c>
      <c r="E823" s="92">
        <v>2010</v>
      </c>
      <c r="F823" s="92">
        <v>10</v>
      </c>
      <c r="G823" s="81" t="s">
        <v>112</v>
      </c>
      <c r="H823"/>
      <c r="I823" s="148"/>
      <c r="J823" s="54">
        <f>K823+K823*0.1</f>
        <v>660</v>
      </c>
      <c r="K823" s="55">
        <f>L823-L823*$J$2%</f>
        <v>600</v>
      </c>
      <c r="L823" s="94">
        <v>600</v>
      </c>
      <c r="M823" s="93"/>
      <c r="N823"/>
      <c r="Q823" s="95" t="s">
        <v>28</v>
      </c>
    </row>
    <row r="824" spans="1:17" s="14" customFormat="1" ht="18" customHeight="1">
      <c r="A824" s="10"/>
      <c r="B824" s="110" t="s">
        <v>2355</v>
      </c>
      <c r="C824" s="111" t="s">
        <v>2356</v>
      </c>
      <c r="D824" s="112" t="s">
        <v>2357</v>
      </c>
      <c r="E824" s="107">
        <v>2005</v>
      </c>
      <c r="F824" s="107">
        <v>12</v>
      </c>
      <c r="G824" s="81" t="s">
        <v>54</v>
      </c>
      <c r="H824"/>
      <c r="I824" s="93"/>
      <c r="J824" s="54">
        <f>K824+K824*0.1</f>
        <v>299.2</v>
      </c>
      <c r="K824" s="55">
        <f>L824-L824*$J$2%</f>
        <v>272</v>
      </c>
      <c r="L824" s="94">
        <v>272</v>
      </c>
      <c r="M824" s="93"/>
      <c r="N824"/>
      <c r="Q824" s="113" t="s">
        <v>694</v>
      </c>
    </row>
    <row r="825" spans="1:17" s="14" customFormat="1" ht="15.75" customHeight="1">
      <c r="A825" s="76"/>
      <c r="B825" s="137" t="s">
        <v>2358</v>
      </c>
      <c r="C825" s="90" t="s">
        <v>2359</v>
      </c>
      <c r="D825" s="119" t="s">
        <v>2360</v>
      </c>
      <c r="E825" s="92">
        <v>2009</v>
      </c>
      <c r="F825" s="92">
        <v>10</v>
      </c>
      <c r="G825" s="118" t="s">
        <v>220</v>
      </c>
      <c r="H825"/>
      <c r="I825" s="93"/>
      <c r="J825" s="54">
        <f>K825+K825*0.1</f>
        <v>462</v>
      </c>
      <c r="K825" s="55">
        <f>L825-L825*$J$2%</f>
        <v>420</v>
      </c>
      <c r="L825" s="94">
        <v>420</v>
      </c>
      <c r="M825" s="93"/>
      <c r="N825"/>
      <c r="Q825" s="95" t="s">
        <v>28</v>
      </c>
    </row>
    <row r="826" spans="1:17" s="14" customFormat="1" ht="16.5" customHeight="1">
      <c r="A826" s="10"/>
      <c r="B826" s="110" t="s">
        <v>2361</v>
      </c>
      <c r="C826" s="111" t="s">
        <v>2362</v>
      </c>
      <c r="D826" s="112" t="s">
        <v>2363</v>
      </c>
      <c r="E826" s="107">
        <v>2008</v>
      </c>
      <c r="F826" s="107">
        <v>24</v>
      </c>
      <c r="G826" s="81" t="s">
        <v>79</v>
      </c>
      <c r="H826"/>
      <c r="I826" s="93" t="s">
        <v>71</v>
      </c>
      <c r="J826" s="54">
        <f>K826+K826*0.1</f>
        <v>308</v>
      </c>
      <c r="K826" s="55">
        <f>L826-L826*$J$2%</f>
        <v>280</v>
      </c>
      <c r="L826" s="94">
        <v>280</v>
      </c>
      <c r="M826" s="93"/>
      <c r="N826"/>
      <c r="Q826" s="113" t="s">
        <v>193</v>
      </c>
    </row>
    <row r="827" spans="1:17" s="14" customFormat="1" ht="16.5" customHeight="1">
      <c r="A827" s="10"/>
      <c r="B827" s="137" t="s">
        <v>2364</v>
      </c>
      <c r="C827" s="90" t="s">
        <v>2365</v>
      </c>
      <c r="D827" s="119" t="s">
        <v>2366</v>
      </c>
      <c r="E827" s="92">
        <v>2011</v>
      </c>
      <c r="F827" s="92">
        <v>28</v>
      </c>
      <c r="G827" s="118" t="s">
        <v>263</v>
      </c>
      <c r="H827"/>
      <c r="I827" s="148"/>
      <c r="J827" s="54">
        <f>K827+K827*0.1</f>
        <v>290.4</v>
      </c>
      <c r="K827" s="55">
        <f>L827-L827*$J$2%</f>
        <v>264</v>
      </c>
      <c r="L827" s="94">
        <v>264</v>
      </c>
      <c r="M827" s="93"/>
      <c r="N827"/>
      <c r="O827" s="152"/>
      <c r="P827" s="152"/>
      <c r="Q827" s="95" t="s">
        <v>28</v>
      </c>
    </row>
    <row r="828" spans="1:17" s="14" customFormat="1" ht="15.75" customHeight="1">
      <c r="A828" s="76"/>
      <c r="B828" s="110" t="s">
        <v>2367</v>
      </c>
      <c r="C828" s="111" t="s">
        <v>2368</v>
      </c>
      <c r="D828" s="112" t="s">
        <v>2369</v>
      </c>
      <c r="E828" s="107">
        <v>2008</v>
      </c>
      <c r="F828" s="107">
        <v>12</v>
      </c>
      <c r="G828" s="81" t="s">
        <v>152</v>
      </c>
      <c r="H828"/>
      <c r="I828" s="93"/>
      <c r="J828" s="54">
        <f>K828+K828*0.1</f>
        <v>448.8</v>
      </c>
      <c r="K828" s="55">
        <f>L828-L828*$J$2%</f>
        <v>408</v>
      </c>
      <c r="L828" s="94">
        <v>408</v>
      </c>
      <c r="M828" s="93"/>
      <c r="N828"/>
      <c r="Q828" s="113" t="s">
        <v>694</v>
      </c>
    </row>
    <row r="829" spans="1:17" s="14" customFormat="1" ht="15.75" customHeight="1">
      <c r="A829" s="74"/>
      <c r="B829" s="110" t="s">
        <v>1216</v>
      </c>
      <c r="C829" s="111" t="s">
        <v>1217</v>
      </c>
      <c r="D829" s="112" t="s">
        <v>1218</v>
      </c>
      <c r="E829" s="107">
        <v>2003</v>
      </c>
      <c r="F829" s="107">
        <v>40</v>
      </c>
      <c r="G829" s="81" t="s">
        <v>1219</v>
      </c>
      <c r="H829"/>
      <c r="I829" s="93"/>
      <c r="J829" s="54">
        <f>K829+K829*0.1</f>
        <v>220</v>
      </c>
      <c r="K829" s="55">
        <f>L829-L829*$J$2%</f>
        <v>200</v>
      </c>
      <c r="L829" s="94">
        <v>200</v>
      </c>
      <c r="M829" s="93"/>
      <c r="N829"/>
      <c r="Q829" s="113" t="s">
        <v>28</v>
      </c>
    </row>
    <row r="830" spans="1:17" s="14" customFormat="1" ht="20.25" customHeight="1">
      <c r="A830" s="76"/>
      <c r="B830" s="137" t="s">
        <v>2370</v>
      </c>
      <c r="C830" s="90" t="s">
        <v>2371</v>
      </c>
      <c r="D830" s="119" t="s">
        <v>2372</v>
      </c>
      <c r="E830" s="92">
        <v>2011</v>
      </c>
      <c r="F830" s="92">
        <v>10</v>
      </c>
      <c r="G830" s="118" t="s">
        <v>66</v>
      </c>
      <c r="H830"/>
      <c r="I830" s="93"/>
      <c r="J830" s="54">
        <f>K830+K830*0.1</f>
        <v>237.6</v>
      </c>
      <c r="K830" s="55">
        <f>L830-L830*$J$2%</f>
        <v>216</v>
      </c>
      <c r="L830" s="94">
        <v>216</v>
      </c>
      <c r="M830" s="93"/>
      <c r="N830"/>
      <c r="Q830" s="95" t="s">
        <v>28</v>
      </c>
    </row>
    <row r="831" spans="1:17" s="14" customFormat="1" ht="20.25" customHeight="1">
      <c r="A831" s="76"/>
      <c r="B831" s="137" t="s">
        <v>2373</v>
      </c>
      <c r="C831" s="90" t="s">
        <v>2374</v>
      </c>
      <c r="D831" s="119" t="s">
        <v>2375</v>
      </c>
      <c r="E831" s="92">
        <v>2010</v>
      </c>
      <c r="F831" s="92">
        <v>12</v>
      </c>
      <c r="G831" s="118" t="s">
        <v>247</v>
      </c>
      <c r="H831"/>
      <c r="I831" s="93" t="s">
        <v>71</v>
      </c>
      <c r="J831" s="54">
        <f>K831+K831*0.1</f>
        <v>567.6</v>
      </c>
      <c r="K831" s="55">
        <f>L831-L831*$J$2%</f>
        <v>516</v>
      </c>
      <c r="L831" s="94">
        <v>516</v>
      </c>
      <c r="M831" s="93"/>
      <c r="N831"/>
      <c r="Q831" s="95" t="s">
        <v>28</v>
      </c>
    </row>
    <row r="832" spans="1:17" s="14" customFormat="1" ht="15.75" customHeight="1">
      <c r="A832" s="10"/>
      <c r="B832" s="267" t="s">
        <v>2376</v>
      </c>
      <c r="C832" s="267" t="s">
        <v>2377</v>
      </c>
      <c r="D832" s="267" t="s">
        <v>2378</v>
      </c>
      <c r="E832" s="267">
        <v>2010</v>
      </c>
      <c r="F832" s="267"/>
      <c r="G832" s="267" t="s">
        <v>2379</v>
      </c>
      <c r="H832"/>
      <c r="I832" s="267"/>
      <c r="J832" s="54">
        <f>K832+K832*0.1</f>
        <v>568.7</v>
      </c>
      <c r="K832" s="55">
        <f>L832-L832*$J$2%</f>
        <v>517</v>
      </c>
      <c r="L832" s="94">
        <v>517</v>
      </c>
      <c r="M832" s="267"/>
      <c r="N832"/>
      <c r="O832"/>
      <c r="P832"/>
      <c r="Q832" s="267" t="s">
        <v>1066</v>
      </c>
    </row>
    <row r="833" spans="1:17" s="152" customFormat="1" ht="16.5" customHeight="1">
      <c r="A833" s="10"/>
      <c r="B833" s="268" t="s">
        <v>2380</v>
      </c>
      <c r="C833" s="268" t="s">
        <v>2381</v>
      </c>
      <c r="D833" s="268" t="s">
        <v>2382</v>
      </c>
      <c r="E833" s="269">
        <v>2008</v>
      </c>
      <c r="F833" s="269"/>
      <c r="G833" s="270" t="s">
        <v>1612</v>
      </c>
      <c r="H833"/>
      <c r="I833" s="271"/>
      <c r="J833" s="54">
        <f>K833+K833*0.1</f>
        <v>462</v>
      </c>
      <c r="K833" s="55">
        <f>L833-L833*$J$2%</f>
        <v>420</v>
      </c>
      <c r="L833" s="94">
        <v>420</v>
      </c>
      <c r="M833" s="271"/>
      <c r="N833"/>
      <c r="O833" s="14"/>
      <c r="P833" s="14"/>
      <c r="Q833" s="270" t="s">
        <v>1066</v>
      </c>
    </row>
    <row r="834" spans="1:17" s="14" customFormat="1" ht="15.75" customHeight="1">
      <c r="A834"/>
      <c r="B834" s="268" t="s">
        <v>2383</v>
      </c>
      <c r="C834" s="268" t="s">
        <v>2384</v>
      </c>
      <c r="D834" s="268" t="s">
        <v>2385</v>
      </c>
      <c r="E834" s="269">
        <v>2014</v>
      </c>
      <c r="F834" s="269"/>
      <c r="G834" s="270" t="s">
        <v>2386</v>
      </c>
      <c r="H834"/>
      <c r="I834" s="271"/>
      <c r="J834" s="54">
        <f>K834+K834*0.1</f>
        <v>506</v>
      </c>
      <c r="K834" s="55">
        <f>L834-L834*$J$2%</f>
        <v>460</v>
      </c>
      <c r="L834" s="94">
        <v>460</v>
      </c>
      <c r="M834" s="271"/>
      <c r="N834"/>
      <c r="Q834" s="270" t="s">
        <v>1066</v>
      </c>
    </row>
    <row r="835" spans="1:17" s="14" customFormat="1" ht="15.75" customHeight="1">
      <c r="A835" s="10"/>
      <c r="B835" s="137" t="s">
        <v>2387</v>
      </c>
      <c r="C835" s="90" t="s">
        <v>2388</v>
      </c>
      <c r="D835" s="119" t="s">
        <v>2389</v>
      </c>
      <c r="E835" s="92">
        <v>2009</v>
      </c>
      <c r="F835" s="92">
        <v>8</v>
      </c>
      <c r="G835" s="118" t="s">
        <v>2390</v>
      </c>
      <c r="H835"/>
      <c r="I835" s="93"/>
      <c r="J835" s="54">
        <f>K835+K835*0.1</f>
        <v>308</v>
      </c>
      <c r="K835" s="55">
        <f>L835-L835*$J$2%</f>
        <v>280</v>
      </c>
      <c r="L835" s="94">
        <v>280</v>
      </c>
      <c r="M835" s="93"/>
      <c r="N835"/>
      <c r="Q835" s="113" t="s">
        <v>193</v>
      </c>
    </row>
    <row r="836" spans="1:17" s="14" customFormat="1" ht="16.5" customHeight="1">
      <c r="A836" s="10"/>
      <c r="B836" s="137" t="s">
        <v>2391</v>
      </c>
      <c r="C836" s="90" t="s">
        <v>2392</v>
      </c>
      <c r="D836" s="119" t="s">
        <v>2393</v>
      </c>
      <c r="E836" s="92">
        <v>2009</v>
      </c>
      <c r="F836" s="92">
        <v>16</v>
      </c>
      <c r="G836" s="118" t="s">
        <v>58</v>
      </c>
      <c r="H836"/>
      <c r="I836" s="93"/>
      <c r="J836" s="54">
        <f>K836+K836*0.1</f>
        <v>510.4</v>
      </c>
      <c r="K836" s="55">
        <f>L836-L836*$J$2%</f>
        <v>464</v>
      </c>
      <c r="L836" s="94">
        <v>464</v>
      </c>
      <c r="M836" s="93"/>
      <c r="N836"/>
      <c r="Q836" s="95" t="s">
        <v>28</v>
      </c>
    </row>
    <row r="837" spans="1:17" s="14" customFormat="1" ht="16.5" customHeight="1">
      <c r="A837" s="10"/>
      <c r="B837" s="272" t="s">
        <v>2394</v>
      </c>
      <c r="C837" s="139" t="s">
        <v>2395</v>
      </c>
      <c r="D837" s="153" t="s">
        <v>2396</v>
      </c>
      <c r="E837" s="154">
        <v>2010</v>
      </c>
      <c r="F837" s="107">
        <v>12</v>
      </c>
      <c r="G837" s="81" t="s">
        <v>38</v>
      </c>
      <c r="H837"/>
      <c r="I837" s="93"/>
      <c r="J837" s="54">
        <f>K837+K837*0.1</f>
        <v>660</v>
      </c>
      <c r="K837" s="55">
        <f>L837-L837*$J$2%</f>
        <v>600</v>
      </c>
      <c r="L837" s="94">
        <v>600</v>
      </c>
      <c r="M837" s="93"/>
      <c r="N837"/>
      <c r="Q837" s="113" t="s">
        <v>28</v>
      </c>
    </row>
    <row r="838" spans="1:255" ht="16.5" customHeight="1">
      <c r="A838" s="10"/>
      <c r="B838" s="272" t="s">
        <v>2397</v>
      </c>
      <c r="C838" s="139" t="s">
        <v>2398</v>
      </c>
      <c r="D838" s="153" t="s">
        <v>2399</v>
      </c>
      <c r="E838" s="154">
        <v>2013</v>
      </c>
      <c r="F838" s="107">
        <v>4</v>
      </c>
      <c r="G838" s="81" t="s">
        <v>1373</v>
      </c>
      <c r="I838" s="93"/>
      <c r="J838" s="54">
        <f>K838+K838*0.1</f>
        <v>946</v>
      </c>
      <c r="K838" s="55">
        <f>L838-L838*$J$2%</f>
        <v>860</v>
      </c>
      <c r="L838" s="94">
        <v>860</v>
      </c>
      <c r="M838" s="93"/>
      <c r="O838" s="14"/>
      <c r="P838" s="14"/>
      <c r="Q838" s="113" t="s">
        <v>28</v>
      </c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</row>
    <row r="839" spans="1:17" s="14" customFormat="1" ht="16.5" customHeight="1">
      <c r="A839" s="76"/>
      <c r="B839" s="111" t="s">
        <v>1238</v>
      </c>
      <c r="C839" s="111" t="s">
        <v>1239</v>
      </c>
      <c r="D839" s="111" t="s">
        <v>1240</v>
      </c>
      <c r="E839" s="111">
        <v>2008</v>
      </c>
      <c r="F839" s="107">
        <v>12</v>
      </c>
      <c r="G839" s="111" t="s">
        <v>625</v>
      </c>
      <c r="H839"/>
      <c r="I839" s="111"/>
      <c r="J839" s="54">
        <f>K839+K839*0.1</f>
        <v>495</v>
      </c>
      <c r="K839" s="111">
        <f>L839-L839*$J$2%</f>
        <v>450</v>
      </c>
      <c r="L839" s="111">
        <v>450</v>
      </c>
      <c r="M839" s="111"/>
      <c r="N839"/>
      <c r="Q839" s="111" t="s">
        <v>28</v>
      </c>
    </row>
    <row r="840" spans="1:17" s="14" customFormat="1" ht="16.5" customHeight="1">
      <c r="A840" s="76"/>
      <c r="B840" s="110" t="s">
        <v>2400</v>
      </c>
      <c r="C840" s="90" t="s">
        <v>2401</v>
      </c>
      <c r="D840" s="119" t="s">
        <v>2402</v>
      </c>
      <c r="E840" s="92">
        <v>2018</v>
      </c>
      <c r="F840" s="92">
        <v>16</v>
      </c>
      <c r="G840" s="102" t="s">
        <v>152</v>
      </c>
      <c r="H840" s="57"/>
      <c r="I840" s="93"/>
      <c r="J840" s="54">
        <f>K840+K840*0.1</f>
        <v>440</v>
      </c>
      <c r="K840" s="55">
        <f>L840-L840*$J$2%</f>
        <v>400</v>
      </c>
      <c r="L840" s="94">
        <v>400</v>
      </c>
      <c r="M840" s="93"/>
      <c r="N840" s="57"/>
      <c r="O840" s="58">
        <v>43094</v>
      </c>
      <c r="Q840" s="95" t="s">
        <v>28</v>
      </c>
    </row>
    <row r="841" spans="1:17" s="14" customFormat="1" ht="16.5" customHeight="1">
      <c r="A841" s="76"/>
      <c r="B841" s="110" t="s">
        <v>2403</v>
      </c>
      <c r="C841" s="111" t="s">
        <v>2404</v>
      </c>
      <c r="D841" s="112" t="s">
        <v>2405</v>
      </c>
      <c r="E841" s="107">
        <v>2008</v>
      </c>
      <c r="F841" s="107">
        <v>6</v>
      </c>
      <c r="G841" s="81" t="s">
        <v>112</v>
      </c>
      <c r="H841"/>
      <c r="I841" s="93"/>
      <c r="J841" s="54">
        <f>K841+K841*0.1</f>
        <v>739.2</v>
      </c>
      <c r="K841" s="55">
        <f>L841-L841*$J$2%</f>
        <v>672</v>
      </c>
      <c r="L841" s="94">
        <v>672</v>
      </c>
      <c r="M841" s="93"/>
      <c r="N841"/>
      <c r="Q841" s="113" t="s">
        <v>28</v>
      </c>
    </row>
    <row r="842" spans="1:17" s="14" customFormat="1" ht="16.5" customHeight="1">
      <c r="A842" s="76"/>
      <c r="B842" s="137" t="s">
        <v>2406</v>
      </c>
      <c r="C842" s="90" t="s">
        <v>2407</v>
      </c>
      <c r="D842" s="119" t="s">
        <v>2408</v>
      </c>
      <c r="E842" s="92">
        <v>2011</v>
      </c>
      <c r="F842" s="92">
        <v>30</v>
      </c>
      <c r="G842" s="118" t="s">
        <v>791</v>
      </c>
      <c r="H842"/>
      <c r="I842" s="93"/>
      <c r="J842" s="54">
        <f>K842+K842*0.1</f>
        <v>237.6</v>
      </c>
      <c r="K842" s="55">
        <f>L842-L842*$J$2%</f>
        <v>216</v>
      </c>
      <c r="L842" s="94">
        <v>216</v>
      </c>
      <c r="M842" s="93"/>
      <c r="N842"/>
      <c r="Q842" s="95" t="s">
        <v>28</v>
      </c>
    </row>
    <row r="843" spans="1:17" s="14" customFormat="1" ht="16.5" customHeight="1">
      <c r="A843" s="76"/>
      <c r="B843" s="137" t="s">
        <v>2409</v>
      </c>
      <c r="C843" s="90" t="s">
        <v>2410</v>
      </c>
      <c r="D843" s="119" t="s">
        <v>2411</v>
      </c>
      <c r="E843" s="92">
        <v>2007</v>
      </c>
      <c r="F843" s="92">
        <v>22</v>
      </c>
      <c r="G843" s="118" t="s">
        <v>263</v>
      </c>
      <c r="H843"/>
      <c r="I843" s="93"/>
      <c r="J843" s="54">
        <f>K843+K843*0.1</f>
        <v>242</v>
      </c>
      <c r="K843" s="55">
        <f>L843-L843*$J$2%</f>
        <v>220</v>
      </c>
      <c r="L843" s="94">
        <v>220</v>
      </c>
      <c r="M843" s="93"/>
      <c r="N843"/>
      <c r="Q843" s="95" t="s">
        <v>28</v>
      </c>
    </row>
    <row r="844" spans="1:17" s="14" customFormat="1" ht="15.75" customHeight="1">
      <c r="A844" s="10"/>
      <c r="B844" s="110" t="s">
        <v>2412</v>
      </c>
      <c r="C844" s="111" t="s">
        <v>2413</v>
      </c>
      <c r="D844" s="112" t="s">
        <v>2414</v>
      </c>
      <c r="E844" s="107">
        <v>2005</v>
      </c>
      <c r="F844" s="107">
        <v>12</v>
      </c>
      <c r="G844" s="81" t="s">
        <v>450</v>
      </c>
      <c r="H844"/>
      <c r="I844" s="93"/>
      <c r="J844" s="54">
        <f>K844+K844*0.1</f>
        <v>235.4</v>
      </c>
      <c r="K844" s="55">
        <f>L844-L844*$J$2%</f>
        <v>214</v>
      </c>
      <c r="L844" s="94">
        <v>214</v>
      </c>
      <c r="M844" s="93"/>
      <c r="N844"/>
      <c r="O844" s="152"/>
      <c r="P844" s="152"/>
      <c r="Q844" s="113" t="s">
        <v>694</v>
      </c>
    </row>
    <row r="845" spans="1:17" s="14" customFormat="1" ht="31.5" customHeight="1">
      <c r="A845" s="10"/>
      <c r="B845" s="273" t="s">
        <v>2415</v>
      </c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/>
      <c r="O845" s="152"/>
      <c r="P845" s="152"/>
      <c r="Q845" s="113"/>
    </row>
    <row r="846" spans="1:17" s="14" customFormat="1" ht="15" customHeight="1">
      <c r="A846" s="76"/>
      <c r="B846" s="137" t="s">
        <v>2416</v>
      </c>
      <c r="C846" s="90" t="s">
        <v>2417</v>
      </c>
      <c r="D846" s="119" t="s">
        <v>2418</v>
      </c>
      <c r="E846" s="107">
        <v>2011</v>
      </c>
      <c r="F846" s="107">
        <v>8</v>
      </c>
      <c r="G846" s="140" t="s">
        <v>2419</v>
      </c>
      <c r="H846"/>
      <c r="I846" s="93"/>
      <c r="J846" s="54">
        <f>K846+K846*0.1</f>
        <v>653.4</v>
      </c>
      <c r="K846" s="55">
        <f>L846-L846*$J$2%</f>
        <v>594</v>
      </c>
      <c r="L846" s="150">
        <v>594</v>
      </c>
      <c r="M846" s="93"/>
      <c r="N846"/>
      <c r="Q846" s="113" t="s">
        <v>193</v>
      </c>
    </row>
    <row r="847" spans="1:17" s="14" customFormat="1" ht="15.75" customHeight="1">
      <c r="A847" s="76"/>
      <c r="B847" s="137" t="s">
        <v>2420</v>
      </c>
      <c r="C847" s="90" t="s">
        <v>2421</v>
      </c>
      <c r="D847" s="119" t="s">
        <v>2422</v>
      </c>
      <c r="E847" s="92">
        <v>2011</v>
      </c>
      <c r="F847" s="92">
        <v>18</v>
      </c>
      <c r="G847" s="118" t="s">
        <v>2259</v>
      </c>
      <c r="H847"/>
      <c r="I847" s="148"/>
      <c r="J847" s="54">
        <f>K847+K847*0.1</f>
        <v>352</v>
      </c>
      <c r="K847" s="55">
        <f>L847-L847*$J$2%</f>
        <v>320</v>
      </c>
      <c r="L847" s="94">
        <v>320</v>
      </c>
      <c r="M847" s="93"/>
      <c r="N847"/>
      <c r="O847" s="152"/>
      <c r="P847" s="152"/>
      <c r="Q847" s="113" t="s">
        <v>193</v>
      </c>
    </row>
    <row r="848" spans="2:17" s="14" customFormat="1" ht="16.5" customHeight="1">
      <c r="B848" s="137" t="s">
        <v>2423</v>
      </c>
      <c r="C848" s="90" t="s">
        <v>1105</v>
      </c>
      <c r="D848" s="119" t="s">
        <v>2424</v>
      </c>
      <c r="E848" s="92">
        <v>2015</v>
      </c>
      <c r="F848" s="92">
        <v>22</v>
      </c>
      <c r="G848" s="140" t="s">
        <v>119</v>
      </c>
      <c r="H848"/>
      <c r="I848" s="92"/>
      <c r="J848" s="54">
        <f>K848+K848*0.1</f>
        <v>297</v>
      </c>
      <c r="K848" s="55">
        <f>L848-L848*$J$2%</f>
        <v>270</v>
      </c>
      <c r="L848" s="94">
        <v>270</v>
      </c>
      <c r="M848" s="93"/>
      <c r="N848"/>
      <c r="O848" s="152"/>
      <c r="P848" s="152"/>
      <c r="Q848" s="113" t="s">
        <v>193</v>
      </c>
    </row>
    <row r="849" spans="1:17" s="14" customFormat="1" ht="16.5" customHeight="1">
      <c r="A849" s="74"/>
      <c r="B849" s="137" t="s">
        <v>2425</v>
      </c>
      <c r="C849" s="90" t="s">
        <v>2426</v>
      </c>
      <c r="D849" s="119" t="s">
        <v>2427</v>
      </c>
      <c r="E849" s="107">
        <v>2011</v>
      </c>
      <c r="F849" s="107">
        <v>16</v>
      </c>
      <c r="G849" s="81" t="s">
        <v>2428</v>
      </c>
      <c r="H849"/>
      <c r="I849" s="93"/>
      <c r="J849" s="54">
        <f>K849+K849*0.1</f>
        <v>374</v>
      </c>
      <c r="K849" s="55">
        <f>L849-L849*$J$2%</f>
        <v>340</v>
      </c>
      <c r="L849" s="150">
        <v>340</v>
      </c>
      <c r="M849" s="93"/>
      <c r="N849"/>
      <c r="Q849" s="113" t="s">
        <v>193</v>
      </c>
    </row>
    <row r="850" spans="1:17" s="152" customFormat="1" ht="15.75" customHeight="1">
      <c r="A850" s="74"/>
      <c r="B850" s="110" t="s">
        <v>2429</v>
      </c>
      <c r="C850" s="111" t="s">
        <v>2430</v>
      </c>
      <c r="D850" s="112" t="s">
        <v>2431</v>
      </c>
      <c r="E850" s="107">
        <v>2012</v>
      </c>
      <c r="F850" s="107"/>
      <c r="G850" s="81" t="s">
        <v>2259</v>
      </c>
      <c r="H850"/>
      <c r="I850" s="93"/>
      <c r="J850" s="54">
        <f>K850+K850*0.1</f>
        <v>308</v>
      </c>
      <c r="K850" s="55">
        <f>L850-L850*$J$2%</f>
        <v>280</v>
      </c>
      <c r="L850" s="94">
        <v>280</v>
      </c>
      <c r="M850" s="93"/>
      <c r="N850"/>
      <c r="O850" s="14"/>
      <c r="P850" s="14"/>
      <c r="Q850" s="113" t="s">
        <v>193</v>
      </c>
    </row>
    <row r="851" spans="1:17" s="152" customFormat="1" ht="25.5" customHeight="1">
      <c r="A851" s="14"/>
      <c r="B851" s="137" t="s">
        <v>2432</v>
      </c>
      <c r="C851" s="90" t="s">
        <v>2433</v>
      </c>
      <c r="D851" s="119" t="s">
        <v>2434</v>
      </c>
      <c r="E851" s="107">
        <v>2011</v>
      </c>
      <c r="F851" s="107">
        <v>5</v>
      </c>
      <c r="G851" s="140" t="s">
        <v>145</v>
      </c>
      <c r="H851"/>
      <c r="I851" s="107" t="s">
        <v>71</v>
      </c>
      <c r="J851" s="54">
        <f>K851+K851*0.1</f>
        <v>897.6</v>
      </c>
      <c r="K851" s="55">
        <f>L851-L851*$J$2%</f>
        <v>816</v>
      </c>
      <c r="L851" s="94">
        <v>816</v>
      </c>
      <c r="M851" s="196"/>
      <c r="N851"/>
      <c r="O851" s="14"/>
      <c r="P851" s="14"/>
      <c r="Q851" s="95" t="s">
        <v>28</v>
      </c>
    </row>
    <row r="852" spans="1:17" s="14" customFormat="1" ht="17.25" customHeight="1">
      <c r="A852" s="10"/>
      <c r="B852" s="110" t="s">
        <v>2435</v>
      </c>
      <c r="C852" s="111" t="s">
        <v>2436</v>
      </c>
      <c r="D852" s="112" t="s">
        <v>2437</v>
      </c>
      <c r="E852" s="107">
        <v>2009</v>
      </c>
      <c r="F852" s="107">
        <v>20</v>
      </c>
      <c r="G852" s="81" t="s">
        <v>2438</v>
      </c>
      <c r="H852"/>
      <c r="I852" s="93"/>
      <c r="J852" s="54">
        <f>K852+K852*0.1</f>
        <v>308</v>
      </c>
      <c r="K852" s="55">
        <f>L852-L852*$J$2%</f>
        <v>280</v>
      </c>
      <c r="L852" s="94">
        <v>280</v>
      </c>
      <c r="M852" s="93"/>
      <c r="N852"/>
      <c r="Q852" s="113" t="s">
        <v>193</v>
      </c>
    </row>
    <row r="853" spans="1:17" s="152" customFormat="1" ht="17.25" customHeight="1">
      <c r="A853" s="10"/>
      <c r="B853" s="137" t="s">
        <v>2439</v>
      </c>
      <c r="C853" s="90" t="s">
        <v>2440</v>
      </c>
      <c r="D853" s="119" t="s">
        <v>2441</v>
      </c>
      <c r="E853" s="107">
        <v>2010</v>
      </c>
      <c r="F853" s="107">
        <v>16</v>
      </c>
      <c r="G853" s="140" t="s">
        <v>2442</v>
      </c>
      <c r="H853"/>
      <c r="I853" s="93" t="s">
        <v>71</v>
      </c>
      <c r="J853" s="54">
        <f>K853+K853*0.1</f>
        <v>319</v>
      </c>
      <c r="K853" s="55">
        <f>L853-L853*$J$2%</f>
        <v>290</v>
      </c>
      <c r="L853" s="150">
        <v>290</v>
      </c>
      <c r="M853" s="93"/>
      <c r="N853"/>
      <c r="O853" s="14"/>
      <c r="P853" s="14"/>
      <c r="Q853" s="113" t="s">
        <v>193</v>
      </c>
    </row>
    <row r="854" spans="1:17" s="152" customFormat="1" ht="17.25" customHeight="1">
      <c r="A854" s="10"/>
      <c r="B854" s="137" t="s">
        <v>2443</v>
      </c>
      <c r="C854" s="90" t="s">
        <v>2444</v>
      </c>
      <c r="D854" s="119" t="s">
        <v>2445</v>
      </c>
      <c r="E854" s="107">
        <v>2012</v>
      </c>
      <c r="F854" s="107">
        <v>5</v>
      </c>
      <c r="G854" s="140" t="s">
        <v>2446</v>
      </c>
      <c r="H854"/>
      <c r="I854" s="148"/>
      <c r="J854" s="54">
        <f>K854+K854*0.1</f>
        <v>484</v>
      </c>
      <c r="K854" s="55">
        <f>L854-L854*$J$2%</f>
        <v>440</v>
      </c>
      <c r="L854" s="150">
        <v>440</v>
      </c>
      <c r="M854" s="93"/>
      <c r="N854"/>
      <c r="O854" s="14"/>
      <c r="P854" s="14"/>
      <c r="Q854" s="113" t="s">
        <v>193</v>
      </c>
    </row>
    <row r="855" spans="2:17" s="14" customFormat="1" ht="17.25" customHeight="1">
      <c r="B855" s="77" t="s">
        <v>2447</v>
      </c>
      <c r="C855" s="90" t="s">
        <v>2448</v>
      </c>
      <c r="D855" s="119" t="s">
        <v>2449</v>
      </c>
      <c r="E855" s="92">
        <v>2014</v>
      </c>
      <c r="F855" s="92">
        <v>8</v>
      </c>
      <c r="G855" s="118" t="s">
        <v>1488</v>
      </c>
      <c r="H855"/>
      <c r="I855" s="148"/>
      <c r="J855" s="54">
        <f>K855+K855*0.1</f>
        <v>646.8</v>
      </c>
      <c r="K855" s="55">
        <f>L855-L855*$J$2%</f>
        <v>588</v>
      </c>
      <c r="L855" s="94">
        <v>588</v>
      </c>
      <c r="M855" s="93"/>
      <c r="N855"/>
      <c r="Q855" s="95" t="s">
        <v>28</v>
      </c>
    </row>
    <row r="856" spans="2:17" s="14" customFormat="1" ht="17.25" customHeight="1">
      <c r="B856" s="77" t="s">
        <v>2450</v>
      </c>
      <c r="C856" s="90" t="s">
        <v>2451</v>
      </c>
      <c r="D856" s="119" t="s">
        <v>2452</v>
      </c>
      <c r="E856" s="92">
        <v>2012</v>
      </c>
      <c r="F856" s="92"/>
      <c r="G856" s="118" t="s">
        <v>38</v>
      </c>
      <c r="H856"/>
      <c r="I856" s="148"/>
      <c r="J856" s="54">
        <f>K856+K856*0.1</f>
        <v>462</v>
      </c>
      <c r="K856" s="55">
        <f>L856-L856*$J$2%</f>
        <v>420</v>
      </c>
      <c r="L856" s="94">
        <v>420</v>
      </c>
      <c r="M856" s="93"/>
      <c r="N856"/>
      <c r="Q856" s="113" t="s">
        <v>193</v>
      </c>
    </row>
    <row r="857" spans="1:17" s="14" customFormat="1" ht="17.25" customHeight="1">
      <c r="A857" s="10"/>
      <c r="B857" s="110" t="s">
        <v>1195</v>
      </c>
      <c r="C857" s="111" t="s">
        <v>2453</v>
      </c>
      <c r="D857" s="112" t="s">
        <v>1197</v>
      </c>
      <c r="E857" s="107">
        <v>2009</v>
      </c>
      <c r="F857" s="107">
        <v>10</v>
      </c>
      <c r="G857" s="81" t="s">
        <v>247</v>
      </c>
      <c r="H857"/>
      <c r="I857" s="93"/>
      <c r="J857" s="54">
        <f>K857+K857*0.1</f>
        <v>473</v>
      </c>
      <c r="K857" s="55">
        <f>L857-L857*$J$2%</f>
        <v>430</v>
      </c>
      <c r="L857" s="94">
        <v>430</v>
      </c>
      <c r="M857" s="93"/>
      <c r="N857"/>
      <c r="Q857" s="95" t="s">
        <v>28</v>
      </c>
    </row>
    <row r="858" spans="1:17" s="14" customFormat="1" ht="17.25" customHeight="1">
      <c r="A858" s="10"/>
      <c r="B858" s="137" t="s">
        <v>2454</v>
      </c>
      <c r="C858" s="90" t="s">
        <v>2455</v>
      </c>
      <c r="D858" s="119" t="s">
        <v>2456</v>
      </c>
      <c r="E858" s="107">
        <v>2011</v>
      </c>
      <c r="F858" s="107">
        <v>10</v>
      </c>
      <c r="G858" s="140" t="s">
        <v>2457</v>
      </c>
      <c r="H858"/>
      <c r="I858" s="93"/>
      <c r="J858" s="54">
        <f>K858+K858*0.1</f>
        <v>341</v>
      </c>
      <c r="K858" s="55">
        <f>L858-L858*$J$2%</f>
        <v>310</v>
      </c>
      <c r="L858" s="150">
        <v>310</v>
      </c>
      <c r="M858" s="93"/>
      <c r="N858"/>
      <c r="Q858" s="113" t="s">
        <v>193</v>
      </c>
    </row>
    <row r="859" spans="1:17" s="14" customFormat="1" ht="17.25" customHeight="1">
      <c r="A859" s="76"/>
      <c r="B859" s="110" t="s">
        <v>2458</v>
      </c>
      <c r="C859" s="111" t="s">
        <v>2459</v>
      </c>
      <c r="D859" s="112" t="s">
        <v>2460</v>
      </c>
      <c r="E859" s="107">
        <v>2011</v>
      </c>
      <c r="F859" s="107">
        <v>12</v>
      </c>
      <c r="G859" s="81" t="s">
        <v>2307</v>
      </c>
      <c r="H859"/>
      <c r="I859" s="93"/>
      <c r="J859" s="54">
        <f>K859+K859*0.1</f>
        <v>385</v>
      </c>
      <c r="K859" s="55">
        <f>L859-L859*$J$2%</f>
        <v>350</v>
      </c>
      <c r="L859" s="94">
        <v>350</v>
      </c>
      <c r="M859" s="93"/>
      <c r="N859"/>
      <c r="Q859" s="113" t="s">
        <v>193</v>
      </c>
    </row>
    <row r="860" spans="2:17" s="14" customFormat="1" ht="17.25" customHeight="1">
      <c r="B860" s="77" t="s">
        <v>2222</v>
      </c>
      <c r="C860" s="90" t="s">
        <v>2223</v>
      </c>
      <c r="D860" s="119" t="s">
        <v>2224</v>
      </c>
      <c r="E860" s="92">
        <v>2013</v>
      </c>
      <c r="F860" s="92">
        <v>28</v>
      </c>
      <c r="G860" s="118" t="s">
        <v>263</v>
      </c>
      <c r="H860"/>
      <c r="I860" s="117"/>
      <c r="J860" s="54">
        <f>K860+K860*0.1</f>
        <v>528</v>
      </c>
      <c r="K860" s="55">
        <f>L860-L860*$J$2%</f>
        <v>480</v>
      </c>
      <c r="L860" s="94">
        <v>480</v>
      </c>
      <c r="M860" s="93"/>
      <c r="N860"/>
      <c r="Q860" s="95" t="s">
        <v>28</v>
      </c>
    </row>
    <row r="861" spans="1:17" s="14" customFormat="1" ht="17.25" customHeight="1">
      <c r="A861" s="76"/>
      <c r="B861" s="137" t="s">
        <v>2461</v>
      </c>
      <c r="C861" s="90" t="s">
        <v>2462</v>
      </c>
      <c r="D861" s="119" t="s">
        <v>2463</v>
      </c>
      <c r="E861" s="107">
        <v>2011</v>
      </c>
      <c r="F861" s="107">
        <v>20</v>
      </c>
      <c r="G861" s="140" t="s">
        <v>70</v>
      </c>
      <c r="H861"/>
      <c r="I861" s="93"/>
      <c r="J861" s="54">
        <f>K861+K861*0.1</f>
        <v>308</v>
      </c>
      <c r="K861" s="55">
        <f>L861-L861*$J$2%</f>
        <v>280</v>
      </c>
      <c r="L861" s="150">
        <v>280</v>
      </c>
      <c r="M861" s="93"/>
      <c r="N861"/>
      <c r="Q861" s="113" t="s">
        <v>193</v>
      </c>
    </row>
    <row r="862" spans="1:17" s="14" customFormat="1" ht="17.25" customHeight="1">
      <c r="A862" s="10"/>
      <c r="B862" s="110" t="s">
        <v>2464</v>
      </c>
      <c r="C862" s="111" t="s">
        <v>2465</v>
      </c>
      <c r="D862" s="112" t="s">
        <v>2466</v>
      </c>
      <c r="E862" s="107">
        <v>2012</v>
      </c>
      <c r="F862" s="107">
        <v>3</v>
      </c>
      <c r="G862" s="81" t="s">
        <v>353</v>
      </c>
      <c r="H862"/>
      <c r="I862" s="117"/>
      <c r="J862" s="54">
        <f>K862+K862*0.1</f>
        <v>715</v>
      </c>
      <c r="K862" s="55">
        <f>L862-L862*$J$2%</f>
        <v>650</v>
      </c>
      <c r="L862" s="94">
        <v>650</v>
      </c>
      <c r="M862" s="93"/>
      <c r="N862"/>
      <c r="Q862" s="113" t="s">
        <v>28</v>
      </c>
    </row>
    <row r="863" spans="2:17" s="14" customFormat="1" ht="17.25" customHeight="1">
      <c r="B863" s="137" t="s">
        <v>2467</v>
      </c>
      <c r="C863" s="90" t="s">
        <v>2468</v>
      </c>
      <c r="D863" s="119" t="s">
        <v>2469</v>
      </c>
      <c r="E863" s="107">
        <v>2010</v>
      </c>
      <c r="F863" s="107">
        <v>5</v>
      </c>
      <c r="G863" s="140" t="s">
        <v>2470</v>
      </c>
      <c r="H863"/>
      <c r="I863" s="151"/>
      <c r="J863" s="54">
        <f>K863+K863*0.1</f>
        <v>778.8</v>
      </c>
      <c r="K863" s="55">
        <f>L863-L863*$J$2%</f>
        <v>708</v>
      </c>
      <c r="L863" s="150">
        <v>708</v>
      </c>
      <c r="M863" s="151"/>
      <c r="N863"/>
      <c r="Q863" s="95" t="s">
        <v>28</v>
      </c>
    </row>
    <row r="864" spans="1:17" s="14" customFormat="1" ht="17.25" customHeight="1">
      <c r="A864" s="76"/>
      <c r="B864" s="137" t="s">
        <v>2471</v>
      </c>
      <c r="C864" s="90" t="s">
        <v>2472</v>
      </c>
      <c r="D864" s="119" t="s">
        <v>2473</v>
      </c>
      <c r="E864" s="107">
        <v>2011</v>
      </c>
      <c r="F864" s="107">
        <v>8</v>
      </c>
      <c r="G864" s="140" t="s">
        <v>313</v>
      </c>
      <c r="H864"/>
      <c r="I864" s="151"/>
      <c r="J864" s="147">
        <f>K864+K864*0.1</f>
        <v>1029.6</v>
      </c>
      <c r="K864" s="55">
        <f>L864-L864*$J$2%</f>
        <v>936</v>
      </c>
      <c r="L864" s="150">
        <v>936</v>
      </c>
      <c r="M864" s="151"/>
      <c r="N864"/>
      <c r="Q864" s="95" t="s">
        <v>28</v>
      </c>
    </row>
    <row r="865" spans="1:17" s="14" customFormat="1" ht="17.25" customHeight="1">
      <c r="A865" s="10"/>
      <c r="B865" s="137" t="s">
        <v>2474</v>
      </c>
      <c r="C865" s="90" t="s">
        <v>2475</v>
      </c>
      <c r="D865" s="119" t="s">
        <v>2476</v>
      </c>
      <c r="E865" s="92">
        <v>2008</v>
      </c>
      <c r="F865" s="92">
        <v>28</v>
      </c>
      <c r="G865" s="118" t="s">
        <v>2477</v>
      </c>
      <c r="H865"/>
      <c r="I865" s="93"/>
      <c r="J865" s="54">
        <f>K865+K865*0.1</f>
        <v>165</v>
      </c>
      <c r="K865" s="55">
        <f>L865-L865*$J$2%</f>
        <v>150</v>
      </c>
      <c r="L865" s="94">
        <v>150</v>
      </c>
      <c r="M865" s="93"/>
      <c r="N865"/>
      <c r="Q865" s="113" t="s">
        <v>193</v>
      </c>
    </row>
    <row r="866" spans="1:17" s="14" customFormat="1" ht="17.25" customHeight="1">
      <c r="A866" s="10"/>
      <c r="B866" s="110" t="s">
        <v>2244</v>
      </c>
      <c r="C866" s="139" t="s">
        <v>2245</v>
      </c>
      <c r="D866" s="153" t="s">
        <v>2246</v>
      </c>
      <c r="E866" s="154">
        <v>2008</v>
      </c>
      <c r="F866" s="107">
        <v>20</v>
      </c>
      <c r="G866" s="81" t="s">
        <v>127</v>
      </c>
      <c r="H866"/>
      <c r="I866" s="93"/>
      <c r="J866" s="54">
        <f>K866+K866*0.1</f>
        <v>413.6</v>
      </c>
      <c r="K866" s="55">
        <f>L866-L866*$J$2%</f>
        <v>376</v>
      </c>
      <c r="L866" s="94">
        <v>376</v>
      </c>
      <c r="M866" s="93"/>
      <c r="N866"/>
      <c r="Q866" s="113" t="s">
        <v>694</v>
      </c>
    </row>
    <row r="867" spans="1:17" s="14" customFormat="1" ht="17.25" customHeight="1">
      <c r="A867" s="10"/>
      <c r="B867" s="110" t="s">
        <v>2478</v>
      </c>
      <c r="C867" s="139" t="s">
        <v>2479</v>
      </c>
      <c r="D867" s="153" t="s">
        <v>2480</v>
      </c>
      <c r="E867" s="154">
        <v>2009</v>
      </c>
      <c r="F867" s="107">
        <v>16</v>
      </c>
      <c r="G867" s="81" t="s">
        <v>2481</v>
      </c>
      <c r="H867"/>
      <c r="I867" s="93"/>
      <c r="J867" s="54">
        <f>K867+K867*0.1</f>
        <v>297</v>
      </c>
      <c r="K867" s="55">
        <f>L867-L867*$J$2%</f>
        <v>270</v>
      </c>
      <c r="L867" s="94">
        <v>270</v>
      </c>
      <c r="M867" s="93"/>
      <c r="N867"/>
      <c r="Q867" s="113" t="s">
        <v>193</v>
      </c>
    </row>
    <row r="868" spans="1:17" s="14" customFormat="1" ht="17.25" customHeight="1">
      <c r="A868" s="76"/>
      <c r="B868" s="110" t="s">
        <v>2250</v>
      </c>
      <c r="C868" s="111" t="s">
        <v>2251</v>
      </c>
      <c r="D868" s="112" t="s">
        <v>2252</v>
      </c>
      <c r="E868" s="200">
        <v>2006</v>
      </c>
      <c r="F868" s="107">
        <v>12</v>
      </c>
      <c r="G868" s="81" t="s">
        <v>231</v>
      </c>
      <c r="H868"/>
      <c r="I868" s="93"/>
      <c r="J868" s="54">
        <f>K868+K868*0.1</f>
        <v>242</v>
      </c>
      <c r="K868" s="55">
        <f>L868-L868*$J$2%</f>
        <v>220</v>
      </c>
      <c r="L868" s="94">
        <v>220</v>
      </c>
      <c r="M868" s="93"/>
      <c r="N868"/>
      <c r="Q868" s="113" t="s">
        <v>694</v>
      </c>
    </row>
    <row r="869" spans="1:17" s="14" customFormat="1" ht="24.75" customHeight="1">
      <c r="A869" s="76"/>
      <c r="B869" s="137" t="s">
        <v>1208</v>
      </c>
      <c r="C869" s="90" t="s">
        <v>1209</v>
      </c>
      <c r="D869" s="226" t="s">
        <v>2482</v>
      </c>
      <c r="E869" s="92">
        <v>2011</v>
      </c>
      <c r="F869" s="92">
        <v>11</v>
      </c>
      <c r="G869" s="118" t="s">
        <v>573</v>
      </c>
      <c r="H869"/>
      <c r="I869" s="93"/>
      <c r="J869" s="54">
        <f>K869+K869*0.1</f>
        <v>818.4</v>
      </c>
      <c r="K869" s="55">
        <f>L869-L869*$J$2%</f>
        <v>744</v>
      </c>
      <c r="L869" s="94">
        <v>744</v>
      </c>
      <c r="M869" s="93"/>
      <c r="N869"/>
      <c r="Q869" s="95" t="s">
        <v>28</v>
      </c>
    </row>
    <row r="870" spans="1:17" s="14" customFormat="1" ht="17.25" customHeight="1">
      <c r="A870" s="76"/>
      <c r="B870" s="77" t="s">
        <v>1832</v>
      </c>
      <c r="C870" s="90" t="s">
        <v>909</v>
      </c>
      <c r="D870" s="119" t="s">
        <v>1833</v>
      </c>
      <c r="E870" s="92">
        <v>2012</v>
      </c>
      <c r="F870" s="98"/>
      <c r="G870" s="118" t="s">
        <v>440</v>
      </c>
      <c r="H870"/>
      <c r="I870" s="117"/>
      <c r="J870" s="54">
        <f>K870+K870*0.1</f>
        <v>517</v>
      </c>
      <c r="K870" s="55">
        <f>L870-L870*$J$2%</f>
        <v>470</v>
      </c>
      <c r="L870" s="94">
        <v>470</v>
      </c>
      <c r="M870" s="148"/>
      <c r="N870"/>
      <c r="Q870" s="95" t="s">
        <v>28</v>
      </c>
    </row>
    <row r="871" spans="1:17" s="14" customFormat="1" ht="17.25" customHeight="1">
      <c r="A871" s="10"/>
      <c r="B871" s="77" t="s">
        <v>2096</v>
      </c>
      <c r="C871" s="90" t="s">
        <v>2097</v>
      </c>
      <c r="D871" s="119" t="s">
        <v>2483</v>
      </c>
      <c r="E871" s="92">
        <v>2013</v>
      </c>
      <c r="F871" s="92">
        <v>6</v>
      </c>
      <c r="G871" s="118" t="s">
        <v>38</v>
      </c>
      <c r="H871"/>
      <c r="I871" s="107"/>
      <c r="J871" s="54">
        <f>K871+K871*0.1</f>
        <v>844.8</v>
      </c>
      <c r="K871" s="55">
        <f>L871-L871*$J$2%</f>
        <v>768</v>
      </c>
      <c r="L871" s="94">
        <v>768</v>
      </c>
      <c r="M871" s="93"/>
      <c r="N871"/>
      <c r="Q871" s="95" t="s">
        <v>28</v>
      </c>
    </row>
    <row r="872" spans="1:17" s="14" customFormat="1" ht="17.25" customHeight="1">
      <c r="A872" s="10"/>
      <c r="B872" s="110" t="s">
        <v>2484</v>
      </c>
      <c r="C872" s="111" t="s">
        <v>2485</v>
      </c>
      <c r="D872" s="112" t="s">
        <v>2486</v>
      </c>
      <c r="E872" s="200">
        <v>2009</v>
      </c>
      <c r="F872" s="107">
        <v>10</v>
      </c>
      <c r="G872" s="81" t="s">
        <v>42</v>
      </c>
      <c r="H872"/>
      <c r="I872" s="93"/>
      <c r="J872" s="54">
        <f>K872+K872*0.1</f>
        <v>363</v>
      </c>
      <c r="K872" s="55">
        <f>L872-L872*$J$2%</f>
        <v>330</v>
      </c>
      <c r="L872" s="94">
        <v>330</v>
      </c>
      <c r="M872" s="93"/>
      <c r="N872"/>
      <c r="Q872" s="113" t="s">
        <v>694</v>
      </c>
    </row>
    <row r="873" spans="1:17" s="14" customFormat="1" ht="17.25" customHeight="1">
      <c r="A873" s="10"/>
      <c r="B873" s="110" t="s">
        <v>1211</v>
      </c>
      <c r="C873" s="111" t="s">
        <v>1212</v>
      </c>
      <c r="D873" s="112" t="s">
        <v>1213</v>
      </c>
      <c r="E873" s="107">
        <v>2007</v>
      </c>
      <c r="F873" s="107">
        <v>12</v>
      </c>
      <c r="G873" s="81" t="s">
        <v>178</v>
      </c>
      <c r="H873"/>
      <c r="I873" s="93"/>
      <c r="J873" s="54">
        <f>K873+K873*0.1</f>
        <v>418</v>
      </c>
      <c r="K873" s="55">
        <f>L873-L873*$J$2%</f>
        <v>380</v>
      </c>
      <c r="L873" s="94">
        <v>380</v>
      </c>
      <c r="M873" s="93"/>
      <c r="N873"/>
      <c r="Q873" s="113" t="s">
        <v>28</v>
      </c>
    </row>
    <row r="874" spans="1:17" s="14" customFormat="1" ht="17.25" customHeight="1">
      <c r="A874" s="76"/>
      <c r="B874" s="110" t="s">
        <v>1214</v>
      </c>
      <c r="C874" s="111" t="s">
        <v>1212</v>
      </c>
      <c r="D874" s="112" t="s">
        <v>1215</v>
      </c>
      <c r="E874" s="107">
        <v>2009</v>
      </c>
      <c r="F874" s="107">
        <v>8</v>
      </c>
      <c r="G874" s="81" t="s">
        <v>50</v>
      </c>
      <c r="H874"/>
      <c r="I874" s="93"/>
      <c r="J874" s="54">
        <f>K874+K874*0.1</f>
        <v>781</v>
      </c>
      <c r="K874" s="55">
        <f>L874-L874*$J$2%</f>
        <v>710</v>
      </c>
      <c r="L874" s="94">
        <v>710</v>
      </c>
      <c r="M874" s="93"/>
      <c r="N874"/>
      <c r="Q874" s="113" t="s">
        <v>28</v>
      </c>
    </row>
    <row r="875" spans="1:17" s="14" customFormat="1" ht="17.25" customHeight="1">
      <c r="A875" s="76"/>
      <c r="B875" s="110" t="s">
        <v>2487</v>
      </c>
      <c r="C875" s="111" t="s">
        <v>2488</v>
      </c>
      <c r="D875" s="112" t="s">
        <v>2489</v>
      </c>
      <c r="E875" s="107">
        <v>2012</v>
      </c>
      <c r="F875" s="107"/>
      <c r="G875" s="81" t="s">
        <v>440</v>
      </c>
      <c r="H875"/>
      <c r="I875" s="93"/>
      <c r="J875" s="54">
        <f>K875+K875*0.1</f>
        <v>418</v>
      </c>
      <c r="K875" s="55">
        <f>L875-L875*$J$2%</f>
        <v>380</v>
      </c>
      <c r="L875" s="94">
        <v>380</v>
      </c>
      <c r="M875" s="93"/>
      <c r="N875"/>
      <c r="Q875" s="113" t="s">
        <v>193</v>
      </c>
    </row>
    <row r="876" spans="1:17" s="14" customFormat="1" ht="17.25" customHeight="1">
      <c r="A876" s="76"/>
      <c r="B876" s="110" t="s">
        <v>1847</v>
      </c>
      <c r="C876" s="111" t="s">
        <v>1848</v>
      </c>
      <c r="D876" s="112" t="s">
        <v>1849</v>
      </c>
      <c r="E876" s="107">
        <v>2011</v>
      </c>
      <c r="F876" s="107">
        <v>5</v>
      </c>
      <c r="G876" s="81" t="s">
        <v>869</v>
      </c>
      <c r="H876"/>
      <c r="I876" s="93"/>
      <c r="J876" s="54">
        <f>K876+K876*0.1</f>
        <v>770</v>
      </c>
      <c r="K876" s="55">
        <f>L876-L876*$J$2%</f>
        <v>700</v>
      </c>
      <c r="L876" s="94">
        <v>700</v>
      </c>
      <c r="M876" s="93"/>
      <c r="N876"/>
      <c r="Q876" s="113" t="s">
        <v>28</v>
      </c>
    </row>
    <row r="877" spans="1:17" s="14" customFormat="1" ht="17.25" customHeight="1">
      <c r="A877" s="76"/>
      <c r="B877" s="110" t="s">
        <v>2490</v>
      </c>
      <c r="C877" s="111" t="s">
        <v>2491</v>
      </c>
      <c r="D877" s="112" t="s">
        <v>2492</v>
      </c>
      <c r="E877" s="107">
        <v>2012</v>
      </c>
      <c r="F877" s="107"/>
      <c r="G877" s="81" t="s">
        <v>2493</v>
      </c>
      <c r="H877"/>
      <c r="I877" s="93"/>
      <c r="J877" s="54">
        <f>K877+K877*0.1</f>
        <v>308</v>
      </c>
      <c r="K877" s="55">
        <f>L877-L877*$J$2%</f>
        <v>280</v>
      </c>
      <c r="L877" s="94">
        <v>280</v>
      </c>
      <c r="M877" s="93"/>
      <c r="N877"/>
      <c r="Q877" s="113" t="s">
        <v>193</v>
      </c>
    </row>
    <row r="878" spans="1:17" s="14" customFormat="1" ht="17.25" customHeight="1">
      <c r="A878" s="76"/>
      <c r="B878" s="77" t="s">
        <v>136</v>
      </c>
      <c r="C878" s="90" t="s">
        <v>137</v>
      </c>
      <c r="D878" s="121" t="s">
        <v>138</v>
      </c>
      <c r="E878" s="92">
        <v>2018</v>
      </c>
      <c r="F878" s="92">
        <v>8</v>
      </c>
      <c r="G878" s="118" t="s">
        <v>127</v>
      </c>
      <c r="H878" s="57"/>
      <c r="I878" s="93"/>
      <c r="J878" s="54">
        <f>K878+K878*0.1</f>
        <v>770</v>
      </c>
      <c r="K878" s="55">
        <f>L878-L878*$J$2%</f>
        <v>700</v>
      </c>
      <c r="L878" s="94">
        <v>700</v>
      </c>
      <c r="M878" s="93"/>
      <c r="N878" s="57"/>
      <c r="O878" s="58">
        <v>43370</v>
      </c>
      <c r="Q878" s="95" t="s">
        <v>28</v>
      </c>
    </row>
    <row r="879" spans="1:17" s="14" customFormat="1" ht="17.25" customHeight="1">
      <c r="A879" s="76"/>
      <c r="B879" s="110" t="s">
        <v>2494</v>
      </c>
      <c r="C879" s="111" t="s">
        <v>2495</v>
      </c>
      <c r="D879" s="112" t="s">
        <v>2496</v>
      </c>
      <c r="E879" s="107">
        <v>2010</v>
      </c>
      <c r="F879" s="107">
        <v>30</v>
      </c>
      <c r="G879" s="81" t="s">
        <v>2497</v>
      </c>
      <c r="H879"/>
      <c r="I879" s="93"/>
      <c r="J879" s="54">
        <f>K879+K879*0.1</f>
        <v>281.6</v>
      </c>
      <c r="K879" s="55">
        <f>L879-L879*$J$2%</f>
        <v>256</v>
      </c>
      <c r="L879" s="94">
        <v>256</v>
      </c>
      <c r="M879" s="93"/>
      <c r="N879"/>
      <c r="Q879" s="113" t="s">
        <v>193</v>
      </c>
    </row>
    <row r="880" spans="1:17" s="14" customFormat="1" ht="17.25" customHeight="1">
      <c r="A880" s="76"/>
      <c r="B880" s="110" t="s">
        <v>2498</v>
      </c>
      <c r="C880" s="111" t="s">
        <v>2499</v>
      </c>
      <c r="D880" s="112" t="s">
        <v>2500</v>
      </c>
      <c r="E880" s="107">
        <v>2008</v>
      </c>
      <c r="F880" s="107">
        <v>12</v>
      </c>
      <c r="G880" s="81" t="s">
        <v>2501</v>
      </c>
      <c r="H880"/>
      <c r="I880" s="93"/>
      <c r="J880" s="54">
        <f>K880+K880*0.1</f>
        <v>297</v>
      </c>
      <c r="K880" s="55">
        <f>L880-L880*$J$2%</f>
        <v>270</v>
      </c>
      <c r="L880" s="94">
        <v>270</v>
      </c>
      <c r="M880" s="93"/>
      <c r="N880"/>
      <c r="Q880" s="113" t="s">
        <v>193</v>
      </c>
    </row>
    <row r="881" spans="1:17" s="14" customFormat="1" ht="17.25" customHeight="1">
      <c r="A881" s="76"/>
      <c r="B881" s="110" t="s">
        <v>2502</v>
      </c>
      <c r="C881" s="111" t="s">
        <v>2503</v>
      </c>
      <c r="D881" s="112" t="s">
        <v>2504</v>
      </c>
      <c r="E881" s="107">
        <v>2010</v>
      </c>
      <c r="F881" s="107">
        <v>5</v>
      </c>
      <c r="G881" s="81" t="s">
        <v>453</v>
      </c>
      <c r="H881"/>
      <c r="I881" s="93"/>
      <c r="J881" s="147">
        <f>K881+K881*0.1</f>
        <v>1210</v>
      </c>
      <c r="K881" s="55">
        <f>L881-L881*$J$2%</f>
        <v>1100</v>
      </c>
      <c r="L881" s="94">
        <v>1100</v>
      </c>
      <c r="M881" s="93"/>
      <c r="N881"/>
      <c r="Q881" s="113" t="s">
        <v>28</v>
      </c>
    </row>
    <row r="882" spans="1:17" s="14" customFormat="1" ht="17.25" customHeight="1">
      <c r="A882" s="76"/>
      <c r="B882" s="110" t="s">
        <v>2505</v>
      </c>
      <c r="C882" s="111" t="s">
        <v>2506</v>
      </c>
      <c r="D882" s="112" t="s">
        <v>2507</v>
      </c>
      <c r="E882" s="107">
        <v>2010</v>
      </c>
      <c r="F882" s="107">
        <v>8</v>
      </c>
      <c r="G882" s="81" t="s">
        <v>50</v>
      </c>
      <c r="H882"/>
      <c r="I882" s="107" t="s">
        <v>71</v>
      </c>
      <c r="J882" s="54">
        <f>K882+K882*0.1</f>
        <v>792</v>
      </c>
      <c r="K882" s="55">
        <f>L882-L882*$J$2%</f>
        <v>720</v>
      </c>
      <c r="L882" s="94">
        <v>720</v>
      </c>
      <c r="M882" s="93"/>
      <c r="N882"/>
      <c r="Q882" s="95" t="s">
        <v>28</v>
      </c>
    </row>
    <row r="883" spans="1:17" s="14" customFormat="1" ht="17.25" customHeight="1">
      <c r="A883" s="76"/>
      <c r="B883" s="110" t="s">
        <v>2508</v>
      </c>
      <c r="C883" s="111" t="s">
        <v>2509</v>
      </c>
      <c r="D883" s="112" t="s">
        <v>2510</v>
      </c>
      <c r="E883" s="107">
        <v>2008</v>
      </c>
      <c r="F883" s="107">
        <v>10</v>
      </c>
      <c r="G883" s="81" t="s">
        <v>38</v>
      </c>
      <c r="H883"/>
      <c r="I883" s="93"/>
      <c r="J883" s="54">
        <f>K883+K883*0.1</f>
        <v>448.8</v>
      </c>
      <c r="K883" s="55">
        <f>L883-L883*$J$2%</f>
        <v>408</v>
      </c>
      <c r="L883" s="94">
        <v>408</v>
      </c>
      <c r="M883" s="93"/>
      <c r="N883"/>
      <c r="Q883" s="113" t="s">
        <v>694</v>
      </c>
    </row>
    <row r="884" spans="1:17" s="14" customFormat="1" ht="17.25" customHeight="1">
      <c r="A884" s="76"/>
      <c r="B884" s="110" t="s">
        <v>2511</v>
      </c>
      <c r="C884" s="111" t="s">
        <v>2512</v>
      </c>
      <c r="D884" s="112" t="s">
        <v>2513</v>
      </c>
      <c r="E884" s="107">
        <v>2009</v>
      </c>
      <c r="F884" s="107">
        <v>8</v>
      </c>
      <c r="G884" s="81" t="s">
        <v>2307</v>
      </c>
      <c r="H884"/>
      <c r="I884" s="93"/>
      <c r="J884" s="54">
        <f>K884+K884*0.1</f>
        <v>657.8</v>
      </c>
      <c r="K884" s="55">
        <f>L884-L884*$J$2%</f>
        <v>598</v>
      </c>
      <c r="L884" s="94">
        <v>598</v>
      </c>
      <c r="M884" s="93"/>
      <c r="N884"/>
      <c r="Q884" s="113" t="s">
        <v>694</v>
      </c>
    </row>
    <row r="885" spans="1:17" s="14" customFormat="1" ht="17.25" customHeight="1">
      <c r="A885" s="76"/>
      <c r="B885" s="110" t="s">
        <v>2514</v>
      </c>
      <c r="C885" s="111" t="s">
        <v>2515</v>
      </c>
      <c r="D885" s="112" t="s">
        <v>2516</v>
      </c>
      <c r="E885" s="107">
        <v>2010</v>
      </c>
      <c r="F885" s="107">
        <v>24</v>
      </c>
      <c r="G885" s="81" t="s">
        <v>2517</v>
      </c>
      <c r="H885"/>
      <c r="I885" s="93"/>
      <c r="J885" s="54">
        <f>K885+K885*0.1</f>
        <v>231</v>
      </c>
      <c r="K885" s="55">
        <f>L885-L885*$J$2%</f>
        <v>210</v>
      </c>
      <c r="L885" s="94">
        <v>210</v>
      </c>
      <c r="M885" s="93"/>
      <c r="N885"/>
      <c r="Q885" s="113" t="s">
        <v>193</v>
      </c>
    </row>
    <row r="886" spans="1:17" s="14" customFormat="1" ht="17.25" customHeight="1">
      <c r="A886" s="10"/>
      <c r="B886" s="137" t="s">
        <v>2518</v>
      </c>
      <c r="C886" s="90" t="s">
        <v>2519</v>
      </c>
      <c r="D886" s="119" t="s">
        <v>2520</v>
      </c>
      <c r="E886" s="107">
        <v>2012</v>
      </c>
      <c r="F886" s="117"/>
      <c r="G886" s="140" t="s">
        <v>87</v>
      </c>
      <c r="H886"/>
      <c r="I886" s="148"/>
      <c r="J886" s="54">
        <f>K886+K886*0.1</f>
        <v>396</v>
      </c>
      <c r="K886" s="55">
        <f>L886-L886*$J$2%</f>
        <v>360</v>
      </c>
      <c r="L886" s="150">
        <v>360</v>
      </c>
      <c r="M886" s="93"/>
      <c r="N886"/>
      <c r="Q886" s="113" t="s">
        <v>193</v>
      </c>
    </row>
    <row r="887" spans="1:17" s="14" customFormat="1" ht="17.25" customHeight="1">
      <c r="A887" s="10"/>
      <c r="B887" s="137" t="s">
        <v>2521</v>
      </c>
      <c r="C887" s="90" t="s">
        <v>2522</v>
      </c>
      <c r="D887" s="119" t="s">
        <v>2523</v>
      </c>
      <c r="E887" s="107">
        <v>2011</v>
      </c>
      <c r="F887" s="107">
        <v>14</v>
      </c>
      <c r="G887" s="140" t="s">
        <v>163</v>
      </c>
      <c r="H887"/>
      <c r="I887" s="107" t="s">
        <v>71</v>
      </c>
      <c r="J887" s="54">
        <f>K887+K887*0.1</f>
        <v>418</v>
      </c>
      <c r="K887" s="55">
        <f>L887-L887*$J$2%</f>
        <v>380</v>
      </c>
      <c r="L887" s="150">
        <v>380</v>
      </c>
      <c r="M887" s="93"/>
      <c r="N887"/>
      <c r="Q887" s="113" t="s">
        <v>193</v>
      </c>
    </row>
    <row r="888" spans="2:17" s="14" customFormat="1" ht="17.25" customHeight="1">
      <c r="B888" s="137" t="s">
        <v>2524</v>
      </c>
      <c r="C888" s="90" t="s">
        <v>2525</v>
      </c>
      <c r="D888" s="119" t="s">
        <v>2526</v>
      </c>
      <c r="E888" s="107">
        <v>2012</v>
      </c>
      <c r="F888" s="107"/>
      <c r="G888" s="140" t="s">
        <v>2527</v>
      </c>
      <c r="H888"/>
      <c r="I888" s="107"/>
      <c r="J888" s="54">
        <f>K888+K888*0.1</f>
        <v>308</v>
      </c>
      <c r="K888" s="55">
        <f>L888-L888*$J$2%</f>
        <v>280</v>
      </c>
      <c r="L888" s="150">
        <v>280</v>
      </c>
      <c r="M888" s="93"/>
      <c r="N888"/>
      <c r="Q888" s="113" t="s">
        <v>193</v>
      </c>
    </row>
    <row r="889" spans="2:17" s="14" customFormat="1" ht="28.5" customHeight="1">
      <c r="B889" s="273" t="s">
        <v>2528</v>
      </c>
      <c r="C889" s="273"/>
      <c r="D889" s="273"/>
      <c r="E889" s="273"/>
      <c r="F889" s="273"/>
      <c r="G889" s="273"/>
      <c r="H889" s="273"/>
      <c r="I889" s="273"/>
      <c r="J889" s="273"/>
      <c r="K889" s="273"/>
      <c r="L889" s="273"/>
      <c r="M889" s="273"/>
      <c r="N889"/>
      <c r="O889" s="152"/>
      <c r="P889" s="152"/>
      <c r="Q889" s="113"/>
    </row>
    <row r="890" spans="2:17" s="14" customFormat="1" ht="17.25" customHeight="1">
      <c r="B890" s="110" t="s">
        <v>1056</v>
      </c>
      <c r="C890" s="111" t="s">
        <v>1057</v>
      </c>
      <c r="D890" s="112" t="s">
        <v>2529</v>
      </c>
      <c r="E890" s="107">
        <v>2009</v>
      </c>
      <c r="F890" s="107">
        <v>14</v>
      </c>
      <c r="G890" s="81" t="s">
        <v>625</v>
      </c>
      <c r="H890"/>
      <c r="I890" s="93"/>
      <c r="J890" s="54">
        <f>K890+K890*0.1</f>
        <v>352</v>
      </c>
      <c r="K890" s="55">
        <f>L890-L890*$J$2%</f>
        <v>320</v>
      </c>
      <c r="L890" s="94">
        <v>320</v>
      </c>
      <c r="M890" s="93"/>
      <c r="N890"/>
      <c r="Q890" s="113" t="s">
        <v>28</v>
      </c>
    </row>
    <row r="891" spans="1:17" s="14" customFormat="1" ht="17.25" customHeight="1">
      <c r="A891" s="76"/>
      <c r="B891" s="137" t="s">
        <v>2530</v>
      </c>
      <c r="C891" s="274" t="s">
        <v>1057</v>
      </c>
      <c r="D891" s="119" t="s">
        <v>2531</v>
      </c>
      <c r="E891" s="107">
        <v>2013</v>
      </c>
      <c r="F891" s="107">
        <v>14</v>
      </c>
      <c r="G891" s="140" t="s">
        <v>281</v>
      </c>
      <c r="H891"/>
      <c r="I891" s="107"/>
      <c r="J891" s="54">
        <f>K891+K891*0.1</f>
        <v>495</v>
      </c>
      <c r="K891" s="55">
        <f>L891-L891*$J$2%</f>
        <v>450</v>
      </c>
      <c r="L891" s="150">
        <v>450</v>
      </c>
      <c r="M891" s="151"/>
      <c r="N891"/>
      <c r="O891" s="152"/>
      <c r="P891" s="152"/>
      <c r="Q891" s="95" t="s">
        <v>28</v>
      </c>
    </row>
    <row r="892" spans="1:17" s="14" customFormat="1" ht="17.25" customHeight="1">
      <c r="A892" s="76"/>
      <c r="B892" s="110" t="s">
        <v>2532</v>
      </c>
      <c r="C892" s="139" t="s">
        <v>2533</v>
      </c>
      <c r="D892" s="153" t="s">
        <v>2534</v>
      </c>
      <c r="E892" s="154">
        <v>2007</v>
      </c>
      <c r="F892" s="107"/>
      <c r="G892" s="81" t="s">
        <v>2535</v>
      </c>
      <c r="H892"/>
      <c r="I892" s="93"/>
      <c r="J892" s="54">
        <f>K892+K892*0.1</f>
        <v>187</v>
      </c>
      <c r="K892" s="55">
        <f>L892-L892*$J$2%</f>
        <v>170</v>
      </c>
      <c r="L892" s="94">
        <v>170</v>
      </c>
      <c r="M892" s="93"/>
      <c r="N892"/>
      <c r="Q892" s="113" t="s">
        <v>322</v>
      </c>
    </row>
    <row r="893" spans="1:17" s="14" customFormat="1" ht="17.25" customHeight="1">
      <c r="A893" s="74"/>
      <c r="B893" s="110" t="s">
        <v>1081</v>
      </c>
      <c r="C893" s="111" t="s">
        <v>1082</v>
      </c>
      <c r="D893" s="112" t="s">
        <v>1083</v>
      </c>
      <c r="E893" s="107">
        <v>2007</v>
      </c>
      <c r="F893" s="107">
        <v>50</v>
      </c>
      <c r="G893" s="81" t="s">
        <v>1084</v>
      </c>
      <c r="H893"/>
      <c r="I893" s="93" t="s">
        <v>39</v>
      </c>
      <c r="J893" s="54">
        <f>K893+K893*0.1</f>
        <v>118.8</v>
      </c>
      <c r="K893" s="55">
        <f>L893-L893*$J$2%</f>
        <v>108</v>
      </c>
      <c r="L893" s="94">
        <v>108</v>
      </c>
      <c r="M893" s="93"/>
      <c r="N893"/>
      <c r="Q893" s="113" t="s">
        <v>28</v>
      </c>
    </row>
    <row r="894" spans="1:17" s="14" customFormat="1" ht="17.25" customHeight="1">
      <c r="A894" s="76"/>
      <c r="B894" s="275" t="s">
        <v>1086</v>
      </c>
      <c r="C894" s="111" t="s">
        <v>1087</v>
      </c>
      <c r="D894" s="112" t="s">
        <v>1088</v>
      </c>
      <c r="E894" s="107">
        <v>2007</v>
      </c>
      <c r="F894" s="107">
        <v>12</v>
      </c>
      <c r="G894" s="81" t="s">
        <v>178</v>
      </c>
      <c r="H894"/>
      <c r="I894" s="93"/>
      <c r="J894" s="54">
        <f>K894+K894*0.1</f>
        <v>418</v>
      </c>
      <c r="K894" s="55">
        <f>L894-L894*$J$2%</f>
        <v>380</v>
      </c>
      <c r="L894" s="94">
        <v>380</v>
      </c>
      <c r="M894" s="93"/>
      <c r="N894"/>
      <c r="Q894" s="113" t="s">
        <v>28</v>
      </c>
    </row>
    <row r="895" spans="1:17" s="152" customFormat="1" ht="25.5" customHeight="1">
      <c r="A895" s="76"/>
      <c r="B895" s="77" t="s">
        <v>2536</v>
      </c>
      <c r="C895" s="90" t="s">
        <v>1100</v>
      </c>
      <c r="D895" s="119" t="s">
        <v>2537</v>
      </c>
      <c r="E895" s="92">
        <v>2014</v>
      </c>
      <c r="F895" s="92">
        <v>10</v>
      </c>
      <c r="G895" s="118" t="s">
        <v>163</v>
      </c>
      <c r="H895"/>
      <c r="I895" s="93" t="s">
        <v>71</v>
      </c>
      <c r="J895" s="54">
        <f>K895+K895*0.1</f>
        <v>699.6</v>
      </c>
      <c r="K895" s="55">
        <f>L895-L895*$J$2%</f>
        <v>636</v>
      </c>
      <c r="L895" s="94">
        <v>636</v>
      </c>
      <c r="M895" s="93"/>
      <c r="N895"/>
      <c r="O895" s="14"/>
      <c r="P895" s="14"/>
      <c r="Q895" s="95" t="s">
        <v>28</v>
      </c>
    </row>
    <row r="896" spans="1:17" s="14" customFormat="1" ht="15.75" customHeight="1">
      <c r="A896" s="76"/>
      <c r="B896" s="77" t="s">
        <v>1095</v>
      </c>
      <c r="C896" s="90" t="s">
        <v>1096</v>
      </c>
      <c r="D896" s="119" t="s">
        <v>2538</v>
      </c>
      <c r="E896" s="92">
        <v>2012</v>
      </c>
      <c r="F896" s="92">
        <v>10</v>
      </c>
      <c r="G896" s="118" t="s">
        <v>1098</v>
      </c>
      <c r="H896"/>
      <c r="I896" s="93" t="s">
        <v>71</v>
      </c>
      <c r="J896" s="147">
        <f>K896+K896*0.1</f>
        <v>1001</v>
      </c>
      <c r="K896" s="55">
        <f>L896-L896*$J$2%</f>
        <v>910</v>
      </c>
      <c r="L896" s="94">
        <v>910</v>
      </c>
      <c r="M896" s="93"/>
      <c r="N896"/>
      <c r="Q896" s="95" t="s">
        <v>28</v>
      </c>
    </row>
    <row r="897" spans="1:17" s="152" customFormat="1" ht="18.75" customHeight="1">
      <c r="A897" s="10"/>
      <c r="B897" s="77" t="s">
        <v>1099</v>
      </c>
      <c r="C897" s="90" t="s">
        <v>1100</v>
      </c>
      <c r="D897" s="119" t="s">
        <v>2539</v>
      </c>
      <c r="E897" s="92">
        <v>2012</v>
      </c>
      <c r="F897" s="92">
        <v>10</v>
      </c>
      <c r="G897" s="118" t="s">
        <v>1102</v>
      </c>
      <c r="H897"/>
      <c r="I897" s="93" t="s">
        <v>71</v>
      </c>
      <c r="J897" s="54">
        <f>K897+K897*0.1</f>
        <v>891</v>
      </c>
      <c r="K897" s="55">
        <f>L897-L897*$J$2%</f>
        <v>810</v>
      </c>
      <c r="L897" s="94">
        <v>810</v>
      </c>
      <c r="M897" s="93"/>
      <c r="N897"/>
      <c r="O897" s="14"/>
      <c r="P897" s="14"/>
      <c r="Q897" s="95" t="s">
        <v>28</v>
      </c>
    </row>
    <row r="898" spans="1:17" s="14" customFormat="1" ht="15.75" customHeight="1">
      <c r="A898" s="10"/>
      <c r="B898" s="131" t="s">
        <v>2540</v>
      </c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/>
      <c r="O898" s="276"/>
      <c r="P898" s="276"/>
      <c r="Q898" s="277"/>
    </row>
    <row r="899" spans="1:17" s="14" customFormat="1" ht="15.75" customHeight="1">
      <c r="A899" s="10"/>
      <c r="B899" s="133" t="s">
        <v>2541</v>
      </c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/>
      <c r="O899" s="152"/>
      <c r="P899" s="152"/>
      <c r="Q899" s="113"/>
    </row>
    <row r="900" spans="1:17" s="14" customFormat="1" ht="15.75" customHeight="1">
      <c r="A900" s="76"/>
      <c r="B900" s="77" t="s">
        <v>2542</v>
      </c>
      <c r="C900" s="90" t="s">
        <v>199</v>
      </c>
      <c r="D900" s="119" t="s">
        <v>2543</v>
      </c>
      <c r="E900" s="92">
        <v>2015</v>
      </c>
      <c r="F900" s="92">
        <v>30</v>
      </c>
      <c r="G900" s="118" t="s">
        <v>2544</v>
      </c>
      <c r="H900"/>
      <c r="I900" s="93"/>
      <c r="J900" s="54">
        <f>K900+K900*0.1</f>
        <v>374</v>
      </c>
      <c r="K900" s="55">
        <f>L900-L900*$J$2%</f>
        <v>340</v>
      </c>
      <c r="L900" s="94">
        <v>340</v>
      </c>
      <c r="M900" s="93"/>
      <c r="N900"/>
      <c r="Q900" s="95" t="s">
        <v>28</v>
      </c>
    </row>
    <row r="901" spans="1:17" s="14" customFormat="1" ht="16.5" customHeight="1">
      <c r="A901" s="76"/>
      <c r="B901" s="77" t="s">
        <v>2545</v>
      </c>
      <c r="C901" s="90" t="s">
        <v>2546</v>
      </c>
      <c r="D901" s="119" t="s">
        <v>2547</v>
      </c>
      <c r="E901" s="92">
        <v>2014</v>
      </c>
      <c r="F901" s="92">
        <v>12</v>
      </c>
      <c r="G901" s="102" t="s">
        <v>2548</v>
      </c>
      <c r="H901"/>
      <c r="I901" s="93"/>
      <c r="J901" s="54">
        <f>K901+K901*0.1</f>
        <v>330</v>
      </c>
      <c r="K901" s="55">
        <f>L901-L901*$J$2%</f>
        <v>300</v>
      </c>
      <c r="L901" s="94">
        <v>300</v>
      </c>
      <c r="M901" s="93"/>
      <c r="N901"/>
      <c r="Q901" s="59" t="s">
        <v>193</v>
      </c>
    </row>
    <row r="902" spans="1:17" s="14" customFormat="1" ht="16.5" customHeight="1">
      <c r="A902" s="10"/>
      <c r="B902" s="110" t="s">
        <v>2549</v>
      </c>
      <c r="C902" s="134" t="s">
        <v>2550</v>
      </c>
      <c r="D902" s="135" t="s">
        <v>2551</v>
      </c>
      <c r="E902" s="136">
        <v>2004</v>
      </c>
      <c r="F902" s="107">
        <v>20</v>
      </c>
      <c r="G902" s="81" t="s">
        <v>70</v>
      </c>
      <c r="H902"/>
      <c r="I902" s="93"/>
      <c r="J902" s="54">
        <f>K902+K902*0.1</f>
        <v>330</v>
      </c>
      <c r="K902" s="55">
        <f>L902-L902*$J$2%</f>
        <v>300</v>
      </c>
      <c r="L902" s="94">
        <v>300</v>
      </c>
      <c r="M902" s="93"/>
      <c r="N902"/>
      <c r="Q902" s="113" t="s">
        <v>28</v>
      </c>
    </row>
    <row r="903" spans="1:17" s="276" customFormat="1" ht="34.5" customHeight="1">
      <c r="A903" s="10"/>
      <c r="B903" s="278" t="s">
        <v>2552</v>
      </c>
      <c r="C903" s="279" t="s">
        <v>2553</v>
      </c>
      <c r="D903" s="79" t="s">
        <v>2554</v>
      </c>
      <c r="E903" s="80">
        <v>2005</v>
      </c>
      <c r="F903" s="80">
        <v>10</v>
      </c>
      <c r="G903" s="163" t="s">
        <v>38</v>
      </c>
      <c r="H903" s="68"/>
      <c r="I903" s="68"/>
      <c r="J903" s="54">
        <f>K903+K903*0.1</f>
        <v>473</v>
      </c>
      <c r="K903" s="55">
        <f>L903-L903*$J$2%</f>
        <v>430</v>
      </c>
      <c r="L903" s="94">
        <v>430</v>
      </c>
      <c r="M903" s="83"/>
      <c r="N903"/>
      <c r="O903" s="280">
        <v>38538</v>
      </c>
      <c r="P903" s="14"/>
      <c r="Q903" s="59" t="s">
        <v>28</v>
      </c>
    </row>
    <row r="904" spans="1:17" s="152" customFormat="1" ht="25.5" customHeight="1">
      <c r="A904" s="76"/>
      <c r="B904" s="77" t="s">
        <v>2555</v>
      </c>
      <c r="C904" s="90" t="s">
        <v>85</v>
      </c>
      <c r="D904" s="119" t="s">
        <v>2556</v>
      </c>
      <c r="E904" s="92">
        <v>2017</v>
      </c>
      <c r="F904" s="92">
        <v>20</v>
      </c>
      <c r="G904" s="118" t="s">
        <v>263</v>
      </c>
      <c r="H904"/>
      <c r="I904" s="148"/>
      <c r="J904" s="54">
        <f>K904+K904*0.1</f>
        <v>330</v>
      </c>
      <c r="K904" s="55">
        <f>L904-L904*$J$2%</f>
        <v>300</v>
      </c>
      <c r="L904" s="94">
        <v>300</v>
      </c>
      <c r="M904" s="93"/>
      <c r="N904"/>
      <c r="O904" s="280">
        <v>42976</v>
      </c>
      <c r="P904" s="14"/>
      <c r="Q904" s="95" t="s">
        <v>28</v>
      </c>
    </row>
    <row r="905" spans="1:17" s="152" customFormat="1" ht="16.5" customHeight="1">
      <c r="A905" s="278" t="s">
        <v>2552</v>
      </c>
      <c r="B905" s="281" t="s">
        <v>84</v>
      </c>
      <c r="C905" s="236" t="s">
        <v>85</v>
      </c>
      <c r="D905" s="124" t="s">
        <v>86</v>
      </c>
      <c r="E905" s="92">
        <v>2018</v>
      </c>
      <c r="F905" s="101">
        <v>12</v>
      </c>
      <c r="G905" s="102" t="s">
        <v>87</v>
      </c>
      <c r="H905"/>
      <c r="I905" s="103"/>
      <c r="J905" s="82">
        <f>K905+K905*0.1</f>
        <v>429</v>
      </c>
      <c r="K905" s="83">
        <f>L905-L905*$J$2%</f>
        <v>390</v>
      </c>
      <c r="L905" s="84">
        <v>390</v>
      </c>
      <c r="M905" s="68"/>
      <c r="N905"/>
      <c r="O905" s="14"/>
      <c r="P905" s="14"/>
      <c r="Q905" s="104" t="s">
        <v>28</v>
      </c>
    </row>
    <row r="906" spans="1:17" s="14" customFormat="1" ht="16.5" customHeight="1">
      <c r="A906" s="10"/>
      <c r="B906" s="281" t="s">
        <v>2557</v>
      </c>
      <c r="C906" s="236" t="s">
        <v>85</v>
      </c>
      <c r="D906" s="124" t="s">
        <v>2558</v>
      </c>
      <c r="E906" s="101">
        <v>2017</v>
      </c>
      <c r="F906" s="101">
        <v>24</v>
      </c>
      <c r="G906" s="102" t="s">
        <v>2559</v>
      </c>
      <c r="H906"/>
      <c r="I906" s="68" t="s">
        <v>71</v>
      </c>
      <c r="J906" s="82">
        <f>K906+K906*0.1</f>
        <v>396</v>
      </c>
      <c r="K906" s="83">
        <f>L906-L906*$J$2%</f>
        <v>360</v>
      </c>
      <c r="L906" s="84">
        <v>360</v>
      </c>
      <c r="M906" s="68"/>
      <c r="N906"/>
      <c r="Q906" s="104" t="s">
        <v>28</v>
      </c>
    </row>
    <row r="907" spans="1:17" s="14" customFormat="1" ht="16.5" customHeight="1">
      <c r="A907" s="10"/>
      <c r="B907" s="281" t="s">
        <v>2560</v>
      </c>
      <c r="C907" s="236" t="s">
        <v>85</v>
      </c>
      <c r="D907" s="124" t="s">
        <v>2561</v>
      </c>
      <c r="E907" s="101">
        <v>2017</v>
      </c>
      <c r="F907" s="101">
        <v>14</v>
      </c>
      <c r="G907" s="102" t="s">
        <v>2262</v>
      </c>
      <c r="H907"/>
      <c r="I907" s="68" t="s">
        <v>71</v>
      </c>
      <c r="J907" s="82">
        <f>K907+K907*0.1</f>
        <v>484</v>
      </c>
      <c r="K907" s="83">
        <f>L907-L907*$J$2%</f>
        <v>440</v>
      </c>
      <c r="L907" s="84">
        <v>440</v>
      </c>
      <c r="M907" s="68"/>
      <c r="N907"/>
      <c r="Q907" s="104" t="s">
        <v>28</v>
      </c>
    </row>
    <row r="908" spans="1:17" s="14" customFormat="1" ht="15.75" customHeight="1">
      <c r="A908" s="10"/>
      <c r="B908" s="159" t="s">
        <v>2562</v>
      </c>
      <c r="C908" s="78" t="s">
        <v>2563</v>
      </c>
      <c r="D908" s="79" t="s">
        <v>2564</v>
      </c>
      <c r="E908" s="80">
        <v>2001</v>
      </c>
      <c r="F908" s="80">
        <v>40</v>
      </c>
      <c r="G908" s="163" t="s">
        <v>594</v>
      </c>
      <c r="H908"/>
      <c r="I908" s="68"/>
      <c r="J908" s="82">
        <f>K908+K908*0.1</f>
        <v>88</v>
      </c>
      <c r="K908" s="83">
        <f>L908-L908*$J$2%</f>
        <v>80</v>
      </c>
      <c r="L908" s="84">
        <v>80</v>
      </c>
      <c r="M908" s="68"/>
      <c r="N908"/>
      <c r="Q908" s="85" t="s">
        <v>2565</v>
      </c>
    </row>
    <row r="909" spans="1:17" s="14" customFormat="1" ht="16.5" customHeight="1">
      <c r="A909" s="89"/>
      <c r="B909" s="235" t="s">
        <v>2566</v>
      </c>
      <c r="C909" s="236" t="s">
        <v>2567</v>
      </c>
      <c r="D909" s="124" t="s">
        <v>2568</v>
      </c>
      <c r="E909" s="101">
        <v>2010</v>
      </c>
      <c r="F909" s="101"/>
      <c r="G909" s="102" t="s">
        <v>171</v>
      </c>
      <c r="H909"/>
      <c r="I909" s="101"/>
      <c r="J909" s="82">
        <f>K909+K909*0.1</f>
        <v>345.4</v>
      </c>
      <c r="K909" s="83">
        <f>L909-L909*$J$2%</f>
        <v>314</v>
      </c>
      <c r="L909" s="84">
        <v>314</v>
      </c>
      <c r="M909" s="68"/>
      <c r="N909"/>
      <c r="Q909" s="85" t="s">
        <v>322</v>
      </c>
    </row>
    <row r="910" spans="1:17" s="14" customFormat="1" ht="16.5" customHeight="1">
      <c r="A910" s="76"/>
      <c r="B910" s="235" t="s">
        <v>2569</v>
      </c>
      <c r="C910" s="236" t="s">
        <v>2570</v>
      </c>
      <c r="D910" s="124" t="s">
        <v>2571</v>
      </c>
      <c r="E910" s="101">
        <v>2006</v>
      </c>
      <c r="F910" s="101">
        <v>24</v>
      </c>
      <c r="G910" s="102" t="s">
        <v>208</v>
      </c>
      <c r="H910"/>
      <c r="I910" s="101"/>
      <c r="J910" s="82">
        <f>K910+K910*0.1</f>
        <v>330</v>
      </c>
      <c r="K910" s="83">
        <f>L910-L910*$J$2%</f>
        <v>300</v>
      </c>
      <c r="L910" s="84">
        <v>300</v>
      </c>
      <c r="M910" s="68"/>
      <c r="N910"/>
      <c r="Q910" s="85" t="s">
        <v>28</v>
      </c>
    </row>
    <row r="911" spans="1:17" s="14" customFormat="1" ht="16.5" customHeight="1">
      <c r="A911" s="10"/>
      <c r="B911" s="159" t="s">
        <v>2572</v>
      </c>
      <c r="C911" s="282" t="s">
        <v>2573</v>
      </c>
      <c r="D911" s="283" t="s">
        <v>2574</v>
      </c>
      <c r="E911" s="284">
        <v>2006</v>
      </c>
      <c r="F911" s="80">
        <v>16</v>
      </c>
      <c r="G911" s="163" t="s">
        <v>79</v>
      </c>
      <c r="H911"/>
      <c r="I911" s="68"/>
      <c r="J911" s="82">
        <f>K911+K911*0.1</f>
        <v>316.8</v>
      </c>
      <c r="K911" s="83">
        <f>L911-L911*$J$2%</f>
        <v>288</v>
      </c>
      <c r="L911" s="84">
        <v>288</v>
      </c>
      <c r="M911" s="68"/>
      <c r="N911"/>
      <c r="O911" s="152"/>
      <c r="P911" s="152"/>
      <c r="Q911" s="59" t="s">
        <v>28</v>
      </c>
    </row>
    <row r="912" spans="1:17" s="14" customFormat="1" ht="16.5" customHeight="1">
      <c r="A912" s="76"/>
      <c r="B912" s="285" t="s">
        <v>516</v>
      </c>
      <c r="C912" s="286" t="s">
        <v>520</v>
      </c>
      <c r="D912" s="287" t="s">
        <v>518</v>
      </c>
      <c r="E912" s="288">
        <v>2007</v>
      </c>
      <c r="F912" s="289"/>
      <c r="G912" s="290" t="s">
        <v>87</v>
      </c>
      <c r="H912"/>
      <c r="I912" s="291"/>
      <c r="J912" s="82">
        <f>K912+K912*0.1</f>
        <v>275</v>
      </c>
      <c r="K912" s="83">
        <f>L912-L912*$J$2%</f>
        <v>250</v>
      </c>
      <c r="L912" s="292">
        <v>250</v>
      </c>
      <c r="M912" s="291"/>
      <c r="N912"/>
      <c r="O912" s="152"/>
      <c r="P912" s="152"/>
      <c r="Q912" s="85" t="s">
        <v>322</v>
      </c>
    </row>
    <row r="913" spans="1:17" s="14" customFormat="1" ht="16.5" customHeight="1">
      <c r="A913" s="76"/>
      <c r="B913" s="235" t="s">
        <v>2575</v>
      </c>
      <c r="C913" s="236" t="s">
        <v>2576</v>
      </c>
      <c r="D913" s="124" t="s">
        <v>2577</v>
      </c>
      <c r="E913" s="80">
        <v>2012</v>
      </c>
      <c r="F913" s="52"/>
      <c r="G913" s="237" t="s">
        <v>2578</v>
      </c>
      <c r="H913"/>
      <c r="I913" s="103"/>
      <c r="J913" s="82">
        <f>K913+K913*0.1</f>
        <v>308</v>
      </c>
      <c r="K913" s="83">
        <f>L913-L913*$J$2%</f>
        <v>280</v>
      </c>
      <c r="L913" s="238">
        <v>280</v>
      </c>
      <c r="M913" s="68"/>
      <c r="N913"/>
      <c r="Q913" s="59" t="s">
        <v>193</v>
      </c>
    </row>
    <row r="914" spans="1:17" s="14" customFormat="1" ht="21.75" customHeight="1">
      <c r="A914" s="76"/>
      <c r="B914" s="293" t="s">
        <v>2579</v>
      </c>
      <c r="C914" s="293"/>
      <c r="D914" s="293"/>
      <c r="E914" s="293"/>
      <c r="F914" s="293"/>
      <c r="G914" s="293"/>
      <c r="H914" s="293"/>
      <c r="I914" s="293"/>
      <c r="J914" s="293"/>
      <c r="K914" s="293"/>
      <c r="L914" s="293"/>
      <c r="M914" s="293"/>
      <c r="N914"/>
      <c r="O914" s="152"/>
      <c r="P914" s="152"/>
      <c r="Q914" s="59"/>
    </row>
    <row r="915" spans="2:17" s="14" customFormat="1" ht="16.5" customHeight="1">
      <c r="B915" s="159" t="s">
        <v>2580</v>
      </c>
      <c r="C915" s="78" t="s">
        <v>2581</v>
      </c>
      <c r="D915" s="79" t="s">
        <v>2582</v>
      </c>
      <c r="E915" s="80">
        <v>2008</v>
      </c>
      <c r="F915" s="80">
        <v>18</v>
      </c>
      <c r="G915" s="163" t="s">
        <v>2583</v>
      </c>
      <c r="H915"/>
      <c r="I915" s="68"/>
      <c r="J915" s="82">
        <f>K915+K915*0.1</f>
        <v>501.6</v>
      </c>
      <c r="K915" s="83">
        <f>L915-L915*$J$2%</f>
        <v>456</v>
      </c>
      <c r="L915" s="84">
        <v>456</v>
      </c>
      <c r="M915" s="68"/>
      <c r="N915"/>
      <c r="Q915" s="59" t="s">
        <v>28</v>
      </c>
    </row>
    <row r="916" spans="1:17" s="14" customFormat="1" ht="16.5" customHeight="1">
      <c r="A916" s="76"/>
      <c r="B916" s="235" t="s">
        <v>2584</v>
      </c>
      <c r="C916" s="236" t="s">
        <v>2585</v>
      </c>
      <c r="D916" s="124" t="s">
        <v>2586</v>
      </c>
      <c r="E916" s="80">
        <v>2011</v>
      </c>
      <c r="F916" s="80">
        <v>8</v>
      </c>
      <c r="G916" s="237" t="s">
        <v>70</v>
      </c>
      <c r="H916"/>
      <c r="I916" s="294"/>
      <c r="J916" s="82">
        <f>K916+K916*0.1</f>
        <v>660</v>
      </c>
      <c r="K916" s="83">
        <f>L916-L916*$J$2%</f>
        <v>600</v>
      </c>
      <c r="L916" s="84">
        <v>600</v>
      </c>
      <c r="M916" s="294"/>
      <c r="N916"/>
      <c r="Q916" s="104" t="s">
        <v>28</v>
      </c>
    </row>
    <row r="917" spans="1:17" s="152" customFormat="1" ht="16.5" customHeight="1">
      <c r="A917" s="10"/>
      <c r="B917" s="110" t="s">
        <v>2587</v>
      </c>
      <c r="C917" s="111" t="s">
        <v>2588</v>
      </c>
      <c r="D917" s="112" t="s">
        <v>2589</v>
      </c>
      <c r="E917" s="107">
        <v>2010</v>
      </c>
      <c r="F917" s="107">
        <v>12</v>
      </c>
      <c r="G917" s="81" t="s">
        <v>127</v>
      </c>
      <c r="H917"/>
      <c r="I917" s="93"/>
      <c r="J917" s="54">
        <f>K917+K917*0.1</f>
        <v>517</v>
      </c>
      <c r="K917" s="55">
        <f>L917-L917*$J$2%</f>
        <v>470</v>
      </c>
      <c r="L917" s="94">
        <v>470</v>
      </c>
      <c r="M917" s="93"/>
      <c r="N917"/>
      <c r="O917" s="14"/>
      <c r="P917" s="14"/>
      <c r="Q917" s="201" t="s">
        <v>28</v>
      </c>
    </row>
    <row r="918" spans="1:17" s="14" customFormat="1" ht="16.5" customHeight="1">
      <c r="A918" s="76"/>
      <c r="B918" s="110" t="s">
        <v>2590</v>
      </c>
      <c r="C918" s="134" t="s">
        <v>2591</v>
      </c>
      <c r="D918" s="135" t="s">
        <v>2592</v>
      </c>
      <c r="E918" s="136">
        <v>2003</v>
      </c>
      <c r="F918" s="107">
        <v>22</v>
      </c>
      <c r="G918" s="81" t="s">
        <v>46</v>
      </c>
      <c r="H918"/>
      <c r="I918" s="93"/>
      <c r="J918" s="54">
        <f>K918+K918*0.1</f>
        <v>277.2</v>
      </c>
      <c r="K918" s="55">
        <f>L918-L918*$J$2%</f>
        <v>252</v>
      </c>
      <c r="L918" s="94">
        <v>252</v>
      </c>
      <c r="M918" s="93"/>
      <c r="N918"/>
      <c r="Q918" s="113" t="s">
        <v>28</v>
      </c>
    </row>
    <row r="919" spans="1:17" s="152" customFormat="1" ht="25.5" customHeight="1">
      <c r="A919" s="76"/>
      <c r="B919" s="110" t="s">
        <v>2593</v>
      </c>
      <c r="C919" s="134" t="s">
        <v>2594</v>
      </c>
      <c r="D919" s="135" t="s">
        <v>2595</v>
      </c>
      <c r="E919" s="136">
        <v>2004</v>
      </c>
      <c r="F919" s="107">
        <v>40</v>
      </c>
      <c r="G919" s="81" t="s">
        <v>698</v>
      </c>
      <c r="H919"/>
      <c r="I919" s="93"/>
      <c r="J919" s="54">
        <f>K919+K919*0.1</f>
        <v>165</v>
      </c>
      <c r="K919" s="55">
        <f>L919-L919*$J$2%</f>
        <v>150</v>
      </c>
      <c r="L919" s="94">
        <v>150</v>
      </c>
      <c r="M919" s="93"/>
      <c r="N919"/>
      <c r="O919" s="14"/>
      <c r="P919" s="14"/>
      <c r="Q919" s="113" t="s">
        <v>28</v>
      </c>
    </row>
    <row r="920" spans="1:17" s="14" customFormat="1" ht="15.75" customHeight="1">
      <c r="A920" s="76"/>
      <c r="B920" s="77" t="s">
        <v>2596</v>
      </c>
      <c r="C920" s="90" t="s">
        <v>2597</v>
      </c>
      <c r="D920" s="91" t="s">
        <v>2598</v>
      </c>
      <c r="E920" s="92">
        <v>2017</v>
      </c>
      <c r="F920" s="92">
        <v>10</v>
      </c>
      <c r="G920" s="81" t="s">
        <v>347</v>
      </c>
      <c r="H920" s="57"/>
      <c r="I920" s="93"/>
      <c r="J920" s="54">
        <f>K920+K920*0.1</f>
        <v>616</v>
      </c>
      <c r="K920" s="55">
        <f>L920-L920*$J$2%</f>
        <v>560</v>
      </c>
      <c r="L920" s="94">
        <v>560</v>
      </c>
      <c r="M920" s="93"/>
      <c r="N920" s="57"/>
      <c r="O920" s="58">
        <v>42762</v>
      </c>
      <c r="Q920" s="95" t="s">
        <v>28</v>
      </c>
    </row>
    <row r="921" spans="1:17" s="14" customFormat="1" ht="18.75" customHeight="1">
      <c r="A921" s="76"/>
      <c r="B921" s="110" t="s">
        <v>2599</v>
      </c>
      <c r="C921" s="139" t="s">
        <v>2600</v>
      </c>
      <c r="D921" s="153" t="s">
        <v>2601</v>
      </c>
      <c r="E921" s="154">
        <v>2010</v>
      </c>
      <c r="F921" s="107">
        <v>20</v>
      </c>
      <c r="G921" s="81" t="s">
        <v>167</v>
      </c>
      <c r="H921"/>
      <c r="I921" s="93" t="s">
        <v>71</v>
      </c>
      <c r="J921" s="54">
        <f>K921+K921*0.1</f>
        <v>418</v>
      </c>
      <c r="K921" s="55">
        <f>L921-L921*$J$2%</f>
        <v>380</v>
      </c>
      <c r="L921" s="94">
        <v>380</v>
      </c>
      <c r="M921" s="93"/>
      <c r="N921"/>
      <c r="Q921" s="113" t="s">
        <v>28</v>
      </c>
    </row>
    <row r="922" spans="1:17" s="14" customFormat="1" ht="18.75" customHeight="1">
      <c r="A922" s="76"/>
      <c r="B922" s="110" t="s">
        <v>109</v>
      </c>
      <c r="C922" s="90" t="s">
        <v>110</v>
      </c>
      <c r="D922" s="153" t="s">
        <v>111</v>
      </c>
      <c r="E922" s="154">
        <v>2018</v>
      </c>
      <c r="F922" s="107">
        <v>8</v>
      </c>
      <c r="G922" s="81" t="s">
        <v>112</v>
      </c>
      <c r="H922"/>
      <c r="I922" s="93"/>
      <c r="J922" s="54">
        <f>K922+K922*0.1</f>
        <v>891</v>
      </c>
      <c r="K922" s="55">
        <f>L922-L922*$J$2%</f>
        <v>810</v>
      </c>
      <c r="L922" s="94">
        <v>810</v>
      </c>
      <c r="M922" s="93"/>
      <c r="N922"/>
      <c r="O922" s="58">
        <v>43305</v>
      </c>
      <c r="Q922" s="113" t="s">
        <v>28</v>
      </c>
    </row>
    <row r="923" spans="1:17" s="14" customFormat="1" ht="15.75" customHeight="1">
      <c r="A923" s="89"/>
      <c r="B923" s="77" t="s">
        <v>113</v>
      </c>
      <c r="C923" s="90" t="s">
        <v>110</v>
      </c>
      <c r="D923" s="119" t="s">
        <v>2602</v>
      </c>
      <c r="E923" s="92">
        <v>2018</v>
      </c>
      <c r="F923" s="92">
        <v>8</v>
      </c>
      <c r="G923" s="118" t="s">
        <v>115</v>
      </c>
      <c r="H923" s="57"/>
      <c r="I923" s="93"/>
      <c r="J923" s="54">
        <f>K923+K923*0.1</f>
        <v>825</v>
      </c>
      <c r="K923" s="55">
        <f>L923-L923*$J$2%</f>
        <v>750</v>
      </c>
      <c r="L923" s="94">
        <v>750</v>
      </c>
      <c r="M923" s="93"/>
      <c r="N923" s="57"/>
      <c r="O923" s="58">
        <v>43305</v>
      </c>
      <c r="Q923" s="95" t="s">
        <v>28</v>
      </c>
    </row>
    <row r="924" spans="1:17" s="14" customFormat="1" ht="15.75" customHeight="1">
      <c r="A924" s="76"/>
      <c r="B924" s="134" t="s">
        <v>2603</v>
      </c>
      <c r="C924" s="134" t="s">
        <v>2604</v>
      </c>
      <c r="D924" s="134" t="s">
        <v>2605</v>
      </c>
      <c r="E924" s="171">
        <v>2012</v>
      </c>
      <c r="F924" s="134"/>
      <c r="G924" s="134" t="s">
        <v>618</v>
      </c>
      <c r="H924"/>
      <c r="I924" s="134"/>
      <c r="J924" s="54">
        <f>K924+K924*0.1</f>
        <v>330</v>
      </c>
      <c r="K924" s="55">
        <f>L924-L924*$J$2%</f>
        <v>300</v>
      </c>
      <c r="L924" s="94">
        <v>300</v>
      </c>
      <c r="M924" s="134"/>
      <c r="N924"/>
      <c r="Q924" s="134" t="s">
        <v>28</v>
      </c>
    </row>
    <row r="925" spans="1:17" s="14" customFormat="1" ht="15.75" customHeight="1">
      <c r="A925" s="10"/>
      <c r="B925" s="110" t="s">
        <v>2606</v>
      </c>
      <c r="C925" s="111" t="s">
        <v>2604</v>
      </c>
      <c r="D925" s="112" t="s">
        <v>2607</v>
      </c>
      <c r="E925" s="107">
        <v>2009</v>
      </c>
      <c r="F925" s="107">
        <v>36</v>
      </c>
      <c r="G925" s="81" t="s">
        <v>1506</v>
      </c>
      <c r="H925"/>
      <c r="I925" s="93"/>
      <c r="J925" s="54">
        <f>K925+K925*0.1</f>
        <v>176</v>
      </c>
      <c r="K925" s="55">
        <f>L925-L925*$J$2%</f>
        <v>160</v>
      </c>
      <c r="L925" s="94">
        <v>160</v>
      </c>
      <c r="M925" s="93"/>
      <c r="N925"/>
      <c r="Q925" s="95" t="s">
        <v>28</v>
      </c>
    </row>
    <row r="926" spans="1:17" s="14" customFormat="1" ht="15.75" customHeight="1">
      <c r="A926" s="10"/>
      <c r="B926" s="110" t="s">
        <v>2608</v>
      </c>
      <c r="C926" s="111" t="s">
        <v>2609</v>
      </c>
      <c r="D926" s="112" t="s">
        <v>2610</v>
      </c>
      <c r="E926" s="107">
        <v>2012</v>
      </c>
      <c r="F926" s="107">
        <v>6</v>
      </c>
      <c r="G926" s="81" t="s">
        <v>313</v>
      </c>
      <c r="H926"/>
      <c r="I926" s="93" t="s">
        <v>71</v>
      </c>
      <c r="J926" s="54">
        <f>K926+K926*0.1</f>
        <v>891</v>
      </c>
      <c r="K926" s="55">
        <f>L926-L926*$J$2%</f>
        <v>810</v>
      </c>
      <c r="L926" s="94">
        <v>810</v>
      </c>
      <c r="M926" s="93"/>
      <c r="N926"/>
      <c r="Q926" s="113" t="s">
        <v>28</v>
      </c>
    </row>
    <row r="927" spans="1:17" s="14" customFormat="1" ht="16.5" customHeight="1">
      <c r="A927" s="76"/>
      <c r="B927" s="110" t="s">
        <v>2611</v>
      </c>
      <c r="C927" s="111" t="s">
        <v>2612</v>
      </c>
      <c r="D927" s="112" t="s">
        <v>2613</v>
      </c>
      <c r="E927" s="107">
        <v>2004</v>
      </c>
      <c r="F927" s="107">
        <v>70</v>
      </c>
      <c r="G927" s="81" t="s">
        <v>2614</v>
      </c>
      <c r="H927"/>
      <c r="I927" s="93"/>
      <c r="J927" s="54">
        <f>K927+K927*0.18</f>
        <v>70.8</v>
      </c>
      <c r="K927" s="55">
        <f>L927-L927*$J$2%</f>
        <v>60</v>
      </c>
      <c r="L927" s="94">
        <v>60</v>
      </c>
      <c r="M927" s="93"/>
      <c r="N927"/>
      <c r="Q927" s="113" t="s">
        <v>28</v>
      </c>
    </row>
    <row r="928" spans="1:17" s="14" customFormat="1" ht="15.75" customHeight="1">
      <c r="A928" s="76"/>
      <c r="B928" s="79" t="s">
        <v>2615</v>
      </c>
      <c r="C928" s="79" t="s">
        <v>2616</v>
      </c>
      <c r="D928" s="79" t="s">
        <v>2617</v>
      </c>
      <c r="E928" s="295">
        <v>2017</v>
      </c>
      <c r="F928" s="80">
        <v>10</v>
      </c>
      <c r="G928" s="79" t="s">
        <v>127</v>
      </c>
      <c r="H928" s="79"/>
      <c r="I928" s="79"/>
      <c r="J928" s="82">
        <f>K928+K928*0.1</f>
        <v>759</v>
      </c>
      <c r="K928" s="83">
        <f>L928-L928*$J$2%</f>
        <v>690</v>
      </c>
      <c r="L928" s="84">
        <v>690</v>
      </c>
      <c r="M928" s="79"/>
      <c r="N928" s="79"/>
      <c r="O928" s="79"/>
      <c r="P928" s="79"/>
      <c r="Q928" s="79" t="s">
        <v>28</v>
      </c>
    </row>
    <row r="929" spans="1:17" s="14" customFormat="1" ht="16.5" customHeight="1">
      <c r="A929" s="10"/>
      <c r="B929" s="77" t="s">
        <v>2618</v>
      </c>
      <c r="C929" s="90" t="s">
        <v>150</v>
      </c>
      <c r="D929" s="119" t="s">
        <v>2619</v>
      </c>
      <c r="E929" s="92">
        <v>2013</v>
      </c>
      <c r="F929" s="92">
        <v>8</v>
      </c>
      <c r="G929" s="118" t="s">
        <v>1458</v>
      </c>
      <c r="H929"/>
      <c r="I929" s="148"/>
      <c r="J929" s="54">
        <f>K929+K929*0.1</f>
        <v>759</v>
      </c>
      <c r="K929" s="55">
        <f>L929-L929*$J$2%</f>
        <v>690</v>
      </c>
      <c r="L929" s="94">
        <v>690</v>
      </c>
      <c r="M929" s="93"/>
      <c r="N929"/>
      <c r="Q929" s="95" t="s">
        <v>28</v>
      </c>
    </row>
    <row r="930" spans="1:17" s="14" customFormat="1" ht="16.5" customHeight="1">
      <c r="A930" s="10"/>
      <c r="B930" s="77" t="s">
        <v>149</v>
      </c>
      <c r="C930" s="90" t="s">
        <v>150</v>
      </c>
      <c r="D930" s="119" t="s">
        <v>151</v>
      </c>
      <c r="E930" s="92">
        <v>2018</v>
      </c>
      <c r="F930" s="92">
        <v>10</v>
      </c>
      <c r="G930" s="118" t="s">
        <v>152</v>
      </c>
      <c r="H930"/>
      <c r="I930" s="148"/>
      <c r="J930" s="54">
        <f>K930+K930*0.1</f>
        <v>495</v>
      </c>
      <c r="K930" s="55">
        <f>L930-L930*$J$2%</f>
        <v>450</v>
      </c>
      <c r="L930" s="94">
        <v>450</v>
      </c>
      <c r="M930" s="93"/>
      <c r="N930"/>
      <c r="O930" s="58">
        <v>43312</v>
      </c>
      <c r="Q930" s="95" t="s">
        <v>28</v>
      </c>
    </row>
    <row r="931" spans="1:17" s="14" customFormat="1" ht="16.5" customHeight="1">
      <c r="A931" s="79"/>
      <c r="B931" s="123" t="s">
        <v>2620</v>
      </c>
      <c r="C931" s="79" t="s">
        <v>2616</v>
      </c>
      <c r="D931" s="124" t="s">
        <v>2621</v>
      </c>
      <c r="E931" s="101">
        <v>2017</v>
      </c>
      <c r="F931" s="101">
        <v>10</v>
      </c>
      <c r="G931" s="102" t="s">
        <v>504</v>
      </c>
      <c r="H931" s="68"/>
      <c r="I931" s="83"/>
      <c r="J931" s="54">
        <f>K931+K931*0.1</f>
        <v>748</v>
      </c>
      <c r="K931" s="55">
        <f>L931-L931*$J$2%</f>
        <v>680</v>
      </c>
      <c r="L931" s="94">
        <v>680</v>
      </c>
      <c r="M931" s="104"/>
      <c r="O931" s="58">
        <v>42786</v>
      </c>
      <c r="Q931" s="95" t="s">
        <v>28</v>
      </c>
    </row>
    <row r="932" spans="1:17" s="14" customFormat="1" ht="15.75" customHeight="1">
      <c r="A932" s="10"/>
      <c r="B932" s="77" t="s">
        <v>2622</v>
      </c>
      <c r="C932" s="90" t="s">
        <v>150</v>
      </c>
      <c r="D932" s="119" t="s">
        <v>2623</v>
      </c>
      <c r="E932" s="92">
        <v>2017</v>
      </c>
      <c r="F932" s="92">
        <v>10</v>
      </c>
      <c r="G932" s="118" t="s">
        <v>2624</v>
      </c>
      <c r="H932" s="57"/>
      <c r="I932" s="93"/>
      <c r="J932" s="54">
        <f>K932+K932*0.1</f>
        <v>759</v>
      </c>
      <c r="K932" s="55">
        <f>L932-L932*$J$2%</f>
        <v>690</v>
      </c>
      <c r="L932" s="94">
        <v>690</v>
      </c>
      <c r="M932" s="93"/>
      <c r="N932" s="57"/>
      <c r="O932" s="58">
        <v>42957</v>
      </c>
      <c r="Q932" s="95" t="s">
        <v>28</v>
      </c>
    </row>
    <row r="933" spans="1:17" s="14" customFormat="1" ht="15.75" customHeight="1">
      <c r="A933" s="10"/>
      <c r="B933" s="77" t="s">
        <v>153</v>
      </c>
      <c r="C933" s="90" t="s">
        <v>154</v>
      </c>
      <c r="D933" s="119" t="s">
        <v>155</v>
      </c>
      <c r="E933" s="92">
        <v>2018</v>
      </c>
      <c r="F933" s="92">
        <v>8</v>
      </c>
      <c r="G933" s="118" t="s">
        <v>156</v>
      </c>
      <c r="H933" s="57"/>
      <c r="I933" s="93"/>
      <c r="J933" s="54">
        <f>K933+K933*0.1</f>
        <v>627</v>
      </c>
      <c r="K933" s="55">
        <f>L933-L933*$J$2%</f>
        <v>570</v>
      </c>
      <c r="L933" s="94">
        <v>570</v>
      </c>
      <c r="M933" s="93"/>
      <c r="N933" s="57"/>
      <c r="O933" s="58">
        <v>43279</v>
      </c>
      <c r="Q933" s="95" t="s">
        <v>28</v>
      </c>
    </row>
    <row r="934" spans="1:17" s="14" customFormat="1" ht="15.75" customHeight="1">
      <c r="A934" s="10"/>
      <c r="B934" s="77" t="s">
        <v>2625</v>
      </c>
      <c r="C934" s="90" t="s">
        <v>150</v>
      </c>
      <c r="D934" s="119" t="s">
        <v>2626</v>
      </c>
      <c r="E934" s="92">
        <v>2015</v>
      </c>
      <c r="F934" s="92">
        <v>8</v>
      </c>
      <c r="G934" s="118" t="s">
        <v>2627</v>
      </c>
      <c r="H934"/>
      <c r="I934" s="93"/>
      <c r="J934" s="54">
        <f>K934+K934*0.1</f>
        <v>880</v>
      </c>
      <c r="K934" s="55">
        <f>L934-L934*$J$2%</f>
        <v>800</v>
      </c>
      <c r="L934" s="94">
        <v>800</v>
      </c>
      <c r="M934" s="93"/>
      <c r="N934"/>
      <c r="Q934" s="95" t="s">
        <v>28</v>
      </c>
    </row>
    <row r="935" spans="1:17" s="298" customFormat="1" ht="16.5" customHeight="1">
      <c r="A935" s="10"/>
      <c r="B935" s="77" t="s">
        <v>2628</v>
      </c>
      <c r="C935" s="137" t="s">
        <v>2629</v>
      </c>
      <c r="D935" s="137" t="s">
        <v>2630</v>
      </c>
      <c r="E935" s="181">
        <v>2012</v>
      </c>
      <c r="F935" s="181">
        <v>12</v>
      </c>
      <c r="G935" s="155" t="s">
        <v>220</v>
      </c>
      <c r="H935" s="296"/>
      <c r="I935" s="256"/>
      <c r="J935" s="178">
        <f>K935+K935*0.1</f>
        <v>682</v>
      </c>
      <c r="K935" s="179">
        <f>L935-L935*$J$2%</f>
        <v>620</v>
      </c>
      <c r="L935" s="180">
        <v>620</v>
      </c>
      <c r="M935" s="177"/>
      <c r="N935" s="296"/>
      <c r="O935" s="297"/>
      <c r="P935" s="297"/>
      <c r="Q935" s="95" t="s">
        <v>28</v>
      </c>
    </row>
    <row r="936" spans="1:17" s="14" customFormat="1" ht="16.5" customHeight="1">
      <c r="A936" s="10"/>
      <c r="B936" s="77" t="s">
        <v>2631</v>
      </c>
      <c r="C936" s="137" t="s">
        <v>2629</v>
      </c>
      <c r="D936" s="137" t="s">
        <v>2632</v>
      </c>
      <c r="E936" s="181">
        <v>2012</v>
      </c>
      <c r="F936" s="181">
        <v>12</v>
      </c>
      <c r="G936" s="155" t="s">
        <v>2633</v>
      </c>
      <c r="H936" s="296"/>
      <c r="I936" s="256"/>
      <c r="J936" s="178">
        <f>K936+K936*0.1</f>
        <v>726</v>
      </c>
      <c r="K936" s="179">
        <f>L936-L936*$J$2%</f>
        <v>660</v>
      </c>
      <c r="L936" s="180">
        <v>660</v>
      </c>
      <c r="M936" s="177"/>
      <c r="N936" s="296"/>
      <c r="O936" s="297"/>
      <c r="P936" s="297"/>
      <c r="Q936" s="95" t="s">
        <v>28</v>
      </c>
    </row>
    <row r="937" spans="1:17" s="14" customFormat="1" ht="16.5" customHeight="1">
      <c r="A937" s="10"/>
      <c r="B937" s="110" t="s">
        <v>2634</v>
      </c>
      <c r="C937" s="174" t="s">
        <v>2629</v>
      </c>
      <c r="D937" s="174" t="s">
        <v>2635</v>
      </c>
      <c r="E937" s="175">
        <v>2004</v>
      </c>
      <c r="F937" s="175">
        <v>10</v>
      </c>
      <c r="G937" s="176" t="s">
        <v>62</v>
      </c>
      <c r="H937" s="296"/>
      <c r="I937" s="177"/>
      <c r="J937" s="178">
        <f>K937+K937*0.1</f>
        <v>495</v>
      </c>
      <c r="K937" s="179">
        <f>L937-L937*$J$2%</f>
        <v>450</v>
      </c>
      <c r="L937" s="180">
        <v>450</v>
      </c>
      <c r="M937" s="177"/>
      <c r="N937" s="296"/>
      <c r="O937" s="297"/>
      <c r="P937" s="297"/>
      <c r="Q937" s="113" t="s">
        <v>28</v>
      </c>
    </row>
    <row r="938" spans="1:17" s="14" customFormat="1" ht="16.5" customHeight="1">
      <c r="A938" s="10"/>
      <c r="B938" s="110" t="s">
        <v>1875</v>
      </c>
      <c r="C938" s="146" t="s">
        <v>1876</v>
      </c>
      <c r="D938" s="135" t="s">
        <v>1877</v>
      </c>
      <c r="E938" s="92">
        <v>2006</v>
      </c>
      <c r="F938" s="92">
        <v>10</v>
      </c>
      <c r="G938" s="81" t="s">
        <v>1878</v>
      </c>
      <c r="H938"/>
      <c r="I938" s="92"/>
      <c r="J938" s="54">
        <f>K938+K938*0.1</f>
        <v>396</v>
      </c>
      <c r="K938" s="55">
        <f>L938-L938*$J$2%</f>
        <v>360</v>
      </c>
      <c r="L938" s="94">
        <v>360</v>
      </c>
      <c r="M938" s="93"/>
      <c r="N938"/>
      <c r="Q938" s="113" t="s">
        <v>28</v>
      </c>
    </row>
    <row r="939" spans="1:17" s="14" customFormat="1" ht="16.5" customHeight="1">
      <c r="A939" s="76"/>
      <c r="B939" s="110" t="s">
        <v>2502</v>
      </c>
      <c r="C939" s="111" t="s">
        <v>2503</v>
      </c>
      <c r="D939" s="112" t="s">
        <v>2504</v>
      </c>
      <c r="E939" s="107">
        <v>2010</v>
      </c>
      <c r="F939" s="107">
        <v>6</v>
      </c>
      <c r="G939" s="81" t="s">
        <v>453</v>
      </c>
      <c r="H939"/>
      <c r="I939" s="93"/>
      <c r="J939" s="147">
        <f>K939+K939*0.1</f>
        <v>1210</v>
      </c>
      <c r="K939" s="55">
        <f>L939-L939*$J$2%</f>
        <v>1100</v>
      </c>
      <c r="L939" s="94">
        <v>1100</v>
      </c>
      <c r="M939" s="93"/>
      <c r="N939"/>
      <c r="Q939" s="113" t="s">
        <v>28</v>
      </c>
    </row>
    <row r="940" spans="1:17" s="14" customFormat="1" ht="16.5" customHeight="1">
      <c r="A940" s="76"/>
      <c r="B940" s="110" t="s">
        <v>2636</v>
      </c>
      <c r="C940" s="139" t="s">
        <v>2637</v>
      </c>
      <c r="D940" s="153" t="s">
        <v>2638</v>
      </c>
      <c r="E940" s="154">
        <v>2007</v>
      </c>
      <c r="F940" s="107">
        <v>24</v>
      </c>
      <c r="G940" s="81" t="s">
        <v>2639</v>
      </c>
      <c r="H940"/>
      <c r="I940" s="93"/>
      <c r="J940" s="54">
        <f>K940+K940*0.1</f>
        <v>198</v>
      </c>
      <c r="K940" s="55">
        <f>L940-L940*$J$2%</f>
        <v>180</v>
      </c>
      <c r="L940" s="94">
        <v>180</v>
      </c>
      <c r="M940" s="93"/>
      <c r="N940"/>
      <c r="Q940" s="113" t="s">
        <v>193</v>
      </c>
    </row>
    <row r="941" spans="1:17" s="14" customFormat="1" ht="22.5" customHeight="1">
      <c r="A941" s="76"/>
      <c r="B941" s="133" t="s">
        <v>2640</v>
      </c>
      <c r="C941" s="133"/>
      <c r="D941" s="133"/>
      <c r="E941" s="133"/>
      <c r="F941" s="133"/>
      <c r="G941" s="133"/>
      <c r="H941" s="133"/>
      <c r="I941" s="133"/>
      <c r="J941" s="133">
        <f>K941+K941*0.1</f>
        <v>0</v>
      </c>
      <c r="K941" s="133">
        <f>L941-L941*$J$2%</f>
        <v>0</v>
      </c>
      <c r="L941" s="133"/>
      <c r="M941" s="133"/>
      <c r="N941"/>
      <c r="O941" s="152"/>
      <c r="P941" s="152"/>
      <c r="Q941" s="113"/>
    </row>
    <row r="942" spans="1:17" s="14" customFormat="1" ht="22.5" customHeight="1">
      <c r="A942" s="76"/>
      <c r="B942" s="299" t="s">
        <v>2641</v>
      </c>
      <c r="C942" s="299" t="s">
        <v>2642</v>
      </c>
      <c r="D942" s="299" t="s">
        <v>2643</v>
      </c>
      <c r="E942" s="299" t="s">
        <v>2644</v>
      </c>
      <c r="F942" s="299"/>
      <c r="G942" s="299" t="s">
        <v>2645</v>
      </c>
      <c r="H942" s="300"/>
      <c r="I942" s="300"/>
      <c r="J942" s="54">
        <f>K942+K942*0.1</f>
        <v>330</v>
      </c>
      <c r="K942" s="55">
        <f>L942-L942*$J$2%</f>
        <v>300</v>
      </c>
      <c r="L942" s="301" t="s">
        <v>2646</v>
      </c>
      <c r="M942" s="300"/>
      <c r="N942" s="302"/>
      <c r="O942" s="303">
        <v>43068</v>
      </c>
      <c r="P942" s="304"/>
      <c r="Q942" s="305" t="s">
        <v>28</v>
      </c>
    </row>
    <row r="943" spans="1:17" s="14" customFormat="1" ht="16.5" customHeight="1">
      <c r="A943" s="76"/>
      <c r="B943" s="110" t="s">
        <v>2647</v>
      </c>
      <c r="C943" s="111" t="s">
        <v>2648</v>
      </c>
      <c r="D943" s="112" t="s">
        <v>2649</v>
      </c>
      <c r="E943" s="107">
        <v>2005</v>
      </c>
      <c r="F943" s="107">
        <v>4</v>
      </c>
      <c r="G943" s="306" t="s">
        <v>2650</v>
      </c>
      <c r="H943"/>
      <c r="I943" s="93"/>
      <c r="J943" s="147">
        <f>K943+K943*0.1</f>
        <v>1003.2</v>
      </c>
      <c r="K943" s="55">
        <f>L943-L943*$J$2%</f>
        <v>912</v>
      </c>
      <c r="L943" s="94">
        <v>912</v>
      </c>
      <c r="M943" s="93"/>
      <c r="N943"/>
      <c r="Q943" s="113" t="s">
        <v>28</v>
      </c>
    </row>
    <row r="944" spans="1:17" s="14" customFormat="1" ht="15.75" customHeight="1">
      <c r="A944" s="76"/>
      <c r="B944" s="110" t="s">
        <v>2651</v>
      </c>
      <c r="C944" s="146" t="s">
        <v>2652</v>
      </c>
      <c r="D944" s="307" t="s">
        <v>2653</v>
      </c>
      <c r="E944" s="92">
        <v>2005</v>
      </c>
      <c r="F944" s="92">
        <v>14</v>
      </c>
      <c r="G944" s="118" t="s">
        <v>58</v>
      </c>
      <c r="H944"/>
      <c r="I944" s="92"/>
      <c r="J944" s="54">
        <f>K944+K944*0.1</f>
        <v>343.2</v>
      </c>
      <c r="K944" s="55">
        <f>L944-L944*$J$2%</f>
        <v>312</v>
      </c>
      <c r="L944" s="170">
        <v>312</v>
      </c>
      <c r="M944" s="93"/>
      <c r="N944"/>
      <c r="Q944" s="113" t="s">
        <v>28</v>
      </c>
    </row>
    <row r="945" spans="1:17" s="14" customFormat="1" ht="15.75" customHeight="1">
      <c r="A945" s="76"/>
      <c r="B945" s="77" t="s">
        <v>2654</v>
      </c>
      <c r="C945" s="90" t="s">
        <v>2655</v>
      </c>
      <c r="D945" s="119" t="s">
        <v>2656</v>
      </c>
      <c r="E945" s="92">
        <v>2014</v>
      </c>
      <c r="F945" s="92">
        <v>6</v>
      </c>
      <c r="G945" s="118" t="s">
        <v>247</v>
      </c>
      <c r="H945"/>
      <c r="I945" s="148"/>
      <c r="J945" s="54">
        <f>K945+K945*0.1</f>
        <v>858</v>
      </c>
      <c r="K945" s="55">
        <f>L945-L945*$J$2%</f>
        <v>780</v>
      </c>
      <c r="L945" s="94">
        <v>780</v>
      </c>
      <c r="M945" s="93"/>
      <c r="N945"/>
      <c r="Q945" s="95" t="s">
        <v>28</v>
      </c>
    </row>
    <row r="946" spans="1:17" s="14" customFormat="1" ht="15.75" customHeight="1">
      <c r="A946" s="76"/>
      <c r="B946" s="110" t="s">
        <v>2657</v>
      </c>
      <c r="C946" s="111" t="s">
        <v>2658</v>
      </c>
      <c r="D946" s="112" t="s">
        <v>2659</v>
      </c>
      <c r="E946" s="107">
        <v>2011</v>
      </c>
      <c r="F946" s="92">
        <v>5</v>
      </c>
      <c r="G946" s="81" t="s">
        <v>1750</v>
      </c>
      <c r="H946"/>
      <c r="I946" s="117"/>
      <c r="J946" s="147">
        <f>K946+K946*0.1</f>
        <v>1012</v>
      </c>
      <c r="K946" s="55">
        <f>L946-L946*$J$2%</f>
        <v>920</v>
      </c>
      <c r="L946" s="94">
        <v>920</v>
      </c>
      <c r="M946" s="93"/>
      <c r="N946"/>
      <c r="Q946" s="113" t="s">
        <v>28</v>
      </c>
    </row>
    <row r="947" spans="1:17" s="14" customFormat="1" ht="15.75" customHeight="1">
      <c r="A947" s="10"/>
      <c r="B947" s="110" t="s">
        <v>2660</v>
      </c>
      <c r="C947" s="111" t="s">
        <v>2661</v>
      </c>
      <c r="D947" s="112" t="s">
        <v>2662</v>
      </c>
      <c r="E947" s="107">
        <v>2013</v>
      </c>
      <c r="F947" s="92">
        <v>32</v>
      </c>
      <c r="G947" s="81" t="s">
        <v>1506</v>
      </c>
      <c r="H947"/>
      <c r="I947" s="117"/>
      <c r="J947" s="54">
        <f>K947+K947*0.1</f>
        <v>286</v>
      </c>
      <c r="K947" s="55">
        <f>L947-L947*$J$2%</f>
        <v>260</v>
      </c>
      <c r="L947" s="94">
        <v>260</v>
      </c>
      <c r="M947" s="93"/>
      <c r="N947"/>
      <c r="Q947" s="113" t="s">
        <v>193</v>
      </c>
    </row>
    <row r="948" spans="1:17" s="152" customFormat="1" ht="25.5" customHeight="1">
      <c r="A948" s="76"/>
      <c r="B948" s="110" t="s">
        <v>2663</v>
      </c>
      <c r="C948" s="111" t="s">
        <v>2664</v>
      </c>
      <c r="D948" s="112" t="s">
        <v>2665</v>
      </c>
      <c r="E948" s="107">
        <v>2014</v>
      </c>
      <c r="F948" s="92">
        <v>28</v>
      </c>
      <c r="G948" s="81" t="s">
        <v>1506</v>
      </c>
      <c r="H948"/>
      <c r="I948" s="117"/>
      <c r="J948" s="54">
        <f>K948+K948*0.1</f>
        <v>308</v>
      </c>
      <c r="K948" s="55">
        <f>L948-L948*$J$2%</f>
        <v>280</v>
      </c>
      <c r="L948" s="94">
        <v>280</v>
      </c>
      <c r="M948" s="93"/>
      <c r="N948"/>
      <c r="O948" s="14"/>
      <c r="P948" s="14"/>
      <c r="Q948" s="113" t="s">
        <v>193</v>
      </c>
    </row>
    <row r="949" spans="1:17" s="14" customFormat="1" ht="16.5" customHeight="1">
      <c r="A949" s="76"/>
      <c r="B949" s="110" t="s">
        <v>2666</v>
      </c>
      <c r="C949" s="78" t="s">
        <v>2664</v>
      </c>
      <c r="D949" s="112" t="s">
        <v>2667</v>
      </c>
      <c r="E949" s="107">
        <v>2015</v>
      </c>
      <c r="F949" s="92">
        <v>28</v>
      </c>
      <c r="G949" s="81" t="s">
        <v>1506</v>
      </c>
      <c r="H949"/>
      <c r="I949" s="117"/>
      <c r="J949" s="54">
        <f>K949+K949*0.1</f>
        <v>297</v>
      </c>
      <c r="K949" s="55">
        <f>L949-L949*$J$2%</f>
        <v>270</v>
      </c>
      <c r="L949" s="94">
        <v>270</v>
      </c>
      <c r="M949" s="93"/>
      <c r="N949"/>
      <c r="Q949" s="113" t="s">
        <v>193</v>
      </c>
    </row>
    <row r="950" spans="1:17" s="14" customFormat="1" ht="16.5" customHeight="1">
      <c r="A950" s="76"/>
      <c r="B950" s="110" t="s">
        <v>2668</v>
      </c>
      <c r="C950" s="146" t="s">
        <v>2669</v>
      </c>
      <c r="D950" s="307" t="s">
        <v>2670</v>
      </c>
      <c r="E950" s="92">
        <v>2007</v>
      </c>
      <c r="F950" s="92">
        <v>8</v>
      </c>
      <c r="G950" s="118" t="s">
        <v>350</v>
      </c>
      <c r="H950"/>
      <c r="I950" s="92"/>
      <c r="J950" s="54">
        <f>K950+K950*0.1</f>
        <v>369.6</v>
      </c>
      <c r="K950" s="55">
        <f>L950-L950*$J$2%</f>
        <v>336</v>
      </c>
      <c r="L950" s="170">
        <v>336</v>
      </c>
      <c r="M950" s="93"/>
      <c r="N950"/>
      <c r="Q950" s="113" t="s">
        <v>28</v>
      </c>
    </row>
    <row r="951" spans="1:17" s="14" customFormat="1" ht="16.5" customHeight="1">
      <c r="A951" s="76"/>
      <c r="B951" s="110" t="s">
        <v>2671</v>
      </c>
      <c r="C951" s="111" t="s">
        <v>2672</v>
      </c>
      <c r="D951" s="112" t="s">
        <v>2673</v>
      </c>
      <c r="E951" s="107">
        <v>2009</v>
      </c>
      <c r="F951" s="107">
        <v>8</v>
      </c>
      <c r="G951" s="81" t="s">
        <v>748</v>
      </c>
      <c r="H951"/>
      <c r="I951" s="93"/>
      <c r="J951" s="54">
        <f>K951+K951*0.1</f>
        <v>671</v>
      </c>
      <c r="K951" s="55">
        <f>L951-L951*$J$2%</f>
        <v>610</v>
      </c>
      <c r="L951" s="94">
        <v>610</v>
      </c>
      <c r="M951" s="93"/>
      <c r="N951"/>
      <c r="Q951" s="95" t="s">
        <v>28</v>
      </c>
    </row>
    <row r="952" spans="1:17" s="14" customFormat="1" ht="16.5" customHeight="1">
      <c r="A952" s="76"/>
      <c r="B952" s="110" t="s">
        <v>2674</v>
      </c>
      <c r="C952" s="111" t="s">
        <v>2675</v>
      </c>
      <c r="D952" s="112" t="s">
        <v>2676</v>
      </c>
      <c r="E952" s="107">
        <v>2012</v>
      </c>
      <c r="F952" s="92">
        <v>6</v>
      </c>
      <c r="G952" s="118" t="s">
        <v>192</v>
      </c>
      <c r="H952"/>
      <c r="I952" s="117"/>
      <c r="J952" s="54">
        <f>K952+K952*0.1</f>
        <v>844.8</v>
      </c>
      <c r="K952" s="55">
        <f>L952-L952*$J$2%</f>
        <v>768</v>
      </c>
      <c r="L952" s="94">
        <v>768</v>
      </c>
      <c r="M952" s="93"/>
      <c r="N952"/>
      <c r="Q952" s="113" t="s">
        <v>28</v>
      </c>
    </row>
    <row r="953" spans="1:17" s="14" customFormat="1" ht="16.5" customHeight="1">
      <c r="A953" s="76"/>
      <c r="B953" s="77" t="s">
        <v>2677</v>
      </c>
      <c r="C953" s="90" t="s">
        <v>1758</v>
      </c>
      <c r="D953" s="119" t="s">
        <v>2678</v>
      </c>
      <c r="E953" s="92">
        <v>2011</v>
      </c>
      <c r="F953" s="92">
        <v>8</v>
      </c>
      <c r="G953" s="118" t="s">
        <v>625</v>
      </c>
      <c r="H953"/>
      <c r="I953" s="93"/>
      <c r="J953" s="54">
        <f>K953+K953*0.1</f>
        <v>462</v>
      </c>
      <c r="K953" s="55">
        <f>L953-L953*$J$2%</f>
        <v>420</v>
      </c>
      <c r="L953" s="94">
        <v>420</v>
      </c>
      <c r="M953" s="93"/>
      <c r="N953"/>
      <c r="Q953" s="95" t="s">
        <v>28</v>
      </c>
    </row>
    <row r="954" spans="1:17" s="14" customFormat="1" ht="16.5" customHeight="1">
      <c r="A954" s="76"/>
      <c r="B954" s="137" t="s">
        <v>2679</v>
      </c>
      <c r="C954" s="90" t="s">
        <v>2680</v>
      </c>
      <c r="D954" s="119" t="s">
        <v>2681</v>
      </c>
      <c r="E954" s="92">
        <v>2011</v>
      </c>
      <c r="F954" s="92">
        <v>6</v>
      </c>
      <c r="G954" s="118" t="s">
        <v>2682</v>
      </c>
      <c r="H954"/>
      <c r="I954" s="148"/>
      <c r="J954" s="54">
        <f>K954+K954*0.1</f>
        <v>594</v>
      </c>
      <c r="K954" s="55">
        <f>L954-L954*$J$2%</f>
        <v>540</v>
      </c>
      <c r="L954" s="94">
        <v>540</v>
      </c>
      <c r="M954" s="148"/>
      <c r="N954"/>
      <c r="O954" s="152"/>
      <c r="P954" s="152"/>
      <c r="Q954" s="95" t="s">
        <v>28</v>
      </c>
    </row>
    <row r="955" spans="1:17" s="14" customFormat="1" ht="16.5" customHeight="1">
      <c r="A955" s="76"/>
      <c r="B955" s="137" t="s">
        <v>2683</v>
      </c>
      <c r="C955" s="90" t="s">
        <v>2684</v>
      </c>
      <c r="D955" s="119" t="s">
        <v>2685</v>
      </c>
      <c r="E955" s="92">
        <v>2011</v>
      </c>
      <c r="F955" s="92"/>
      <c r="G955" s="118" t="s">
        <v>33</v>
      </c>
      <c r="H955"/>
      <c r="I955" s="148"/>
      <c r="J955" s="54">
        <f>K955+K955*0.1</f>
        <v>704</v>
      </c>
      <c r="K955" s="55">
        <f>L955-L955*$J$2%</f>
        <v>640</v>
      </c>
      <c r="L955" s="94">
        <v>640</v>
      </c>
      <c r="M955" s="148"/>
      <c r="N955"/>
      <c r="O955" s="58">
        <v>43068</v>
      </c>
      <c r="P955" s="152"/>
      <c r="Q955" s="95" t="s">
        <v>28</v>
      </c>
    </row>
    <row r="956" spans="1:17" s="14" customFormat="1" ht="16.5" customHeight="1">
      <c r="A956" s="10" t="s">
        <v>2684</v>
      </c>
      <c r="B956" s="137" t="s">
        <v>2686</v>
      </c>
      <c r="C956" s="90" t="s">
        <v>2687</v>
      </c>
      <c r="D956" s="119" t="s">
        <v>2688</v>
      </c>
      <c r="E956" s="107">
        <v>2012</v>
      </c>
      <c r="F956" s="117"/>
      <c r="G956" s="140" t="s">
        <v>2544</v>
      </c>
      <c r="H956"/>
      <c r="I956" s="148"/>
      <c r="J956" s="248">
        <f>K956+K956*0.1</f>
        <v>206.8</v>
      </c>
      <c r="K956" s="55">
        <f>L956-L956*$J$2%</f>
        <v>188</v>
      </c>
      <c r="L956" s="150">
        <v>188</v>
      </c>
      <c r="M956" s="93"/>
      <c r="N956"/>
      <c r="Q956" s="113" t="s">
        <v>2689</v>
      </c>
    </row>
    <row r="957" spans="1:17" s="14" customFormat="1" ht="16.5" customHeight="1">
      <c r="A957" s="74"/>
      <c r="B957" s="110" t="s">
        <v>2611</v>
      </c>
      <c r="C957" s="111" t="s">
        <v>2690</v>
      </c>
      <c r="D957" s="112" t="s">
        <v>2613</v>
      </c>
      <c r="E957" s="107">
        <v>2004</v>
      </c>
      <c r="F957" s="107">
        <v>70</v>
      </c>
      <c r="G957" s="81" t="s">
        <v>2614</v>
      </c>
      <c r="H957"/>
      <c r="I957" s="93"/>
      <c r="J957" s="54">
        <f>K957+K957*0.18</f>
        <v>70.8</v>
      </c>
      <c r="K957" s="55">
        <f>L957-L957*$J$2%</f>
        <v>60</v>
      </c>
      <c r="L957" s="94">
        <v>60</v>
      </c>
      <c r="M957" s="93"/>
      <c r="N957"/>
      <c r="Q957" s="113" t="s">
        <v>28</v>
      </c>
    </row>
    <row r="958" spans="1:17" s="14" customFormat="1" ht="16.5" customHeight="1">
      <c r="A958" s="74"/>
      <c r="B958" s="110" t="s">
        <v>132</v>
      </c>
      <c r="C958" s="111" t="s">
        <v>133</v>
      </c>
      <c r="D958" s="112" t="s">
        <v>134</v>
      </c>
      <c r="E958" s="107">
        <v>2018</v>
      </c>
      <c r="F958" s="107">
        <v>6</v>
      </c>
      <c r="G958" s="81" t="s">
        <v>135</v>
      </c>
      <c r="H958"/>
      <c r="I958" s="93"/>
      <c r="J958" s="54">
        <v>891</v>
      </c>
      <c r="K958" s="55">
        <f>L958-L958*$J$2%</f>
        <v>810</v>
      </c>
      <c r="L958" s="94">
        <v>810</v>
      </c>
      <c r="M958" s="93"/>
      <c r="N958"/>
      <c r="O958" s="58">
        <v>43332</v>
      </c>
      <c r="Q958" s="113" t="s">
        <v>28</v>
      </c>
    </row>
    <row r="959" spans="2:17" s="14" customFormat="1" ht="16.5" customHeight="1">
      <c r="B959" s="110" t="s">
        <v>2691</v>
      </c>
      <c r="C959" s="111" t="s">
        <v>2692</v>
      </c>
      <c r="D959" s="112" t="s">
        <v>2693</v>
      </c>
      <c r="E959" s="107">
        <v>2005</v>
      </c>
      <c r="F959" s="107">
        <v>4</v>
      </c>
      <c r="G959" s="81" t="s">
        <v>2307</v>
      </c>
      <c r="H959"/>
      <c r="I959" s="93"/>
      <c r="J959" s="54">
        <f>K959+K959*0.1</f>
        <v>495</v>
      </c>
      <c r="K959" s="55">
        <f>L959-L959*$J$2%</f>
        <v>450</v>
      </c>
      <c r="L959" s="94">
        <v>450</v>
      </c>
      <c r="M959" s="93"/>
      <c r="N959"/>
      <c r="Q959" s="113" t="s">
        <v>28</v>
      </c>
    </row>
    <row r="960" spans="1:17" s="14" customFormat="1" ht="16.5" customHeight="1">
      <c r="A960" s="10"/>
      <c r="B960" s="77" t="s">
        <v>2694</v>
      </c>
      <c r="C960" s="90" t="s">
        <v>2695</v>
      </c>
      <c r="D960" s="119" t="s">
        <v>2696</v>
      </c>
      <c r="E960" s="92">
        <v>2012</v>
      </c>
      <c r="F960" s="92">
        <v>10</v>
      </c>
      <c r="G960" s="118" t="s">
        <v>46</v>
      </c>
      <c r="H960"/>
      <c r="I960" s="148"/>
      <c r="J960" s="54">
        <f>K960+K960*0.1</f>
        <v>374</v>
      </c>
      <c r="K960" s="55">
        <f>L960-L960*$J$2%</f>
        <v>340</v>
      </c>
      <c r="L960" s="94">
        <v>340</v>
      </c>
      <c r="M960" s="93"/>
      <c r="N960"/>
      <c r="Q960" s="95" t="s">
        <v>28</v>
      </c>
    </row>
    <row r="961" spans="1:17" s="14" customFormat="1" ht="21" customHeight="1">
      <c r="A961" s="76"/>
      <c r="B961" s="131" t="s">
        <v>2697</v>
      </c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/>
      <c r="O961" s="47"/>
      <c r="P961" s="47"/>
      <c r="Q961" s="308"/>
    </row>
    <row r="962" spans="1:17" s="152" customFormat="1" ht="21.75" customHeight="1">
      <c r="A962" s="10"/>
      <c r="B962" s="133" t="s">
        <v>2698</v>
      </c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/>
      <c r="O962" s="47"/>
      <c r="P962" s="47"/>
      <c r="Q962" s="308"/>
    </row>
    <row r="963" spans="1:17" s="14" customFormat="1" ht="16.5" customHeight="1">
      <c r="A963" s="10"/>
      <c r="B963" s="309" t="s">
        <v>2699</v>
      </c>
      <c r="C963" s="139" t="s">
        <v>2700</v>
      </c>
      <c r="D963" s="153" t="s">
        <v>2701</v>
      </c>
      <c r="E963" s="154">
        <v>2010</v>
      </c>
      <c r="F963" s="168"/>
      <c r="G963" s="81" t="s">
        <v>321</v>
      </c>
      <c r="H963"/>
      <c r="I963" s="93"/>
      <c r="J963" s="54">
        <f>K963+K963*0.1</f>
        <v>422.4</v>
      </c>
      <c r="K963" s="55">
        <f>L963-L963*$J$2%</f>
        <v>384</v>
      </c>
      <c r="L963" s="94">
        <v>384</v>
      </c>
      <c r="M963" s="93"/>
      <c r="N963"/>
      <c r="Q963" s="113" t="s">
        <v>322</v>
      </c>
    </row>
    <row r="964" spans="1:17" s="14" customFormat="1" ht="16.5" customHeight="1">
      <c r="A964" s="10"/>
      <c r="B964" s="110" t="s">
        <v>2702</v>
      </c>
      <c r="C964" s="139" t="s">
        <v>2703</v>
      </c>
      <c r="D964" s="153" t="s">
        <v>2704</v>
      </c>
      <c r="E964" s="154">
        <v>2007</v>
      </c>
      <c r="F964" s="168"/>
      <c r="G964" s="81" t="s">
        <v>515</v>
      </c>
      <c r="H964"/>
      <c r="I964" s="93"/>
      <c r="J964" s="54">
        <f>K964+K964*0.1</f>
        <v>198</v>
      </c>
      <c r="K964" s="55">
        <f>L964-L964*$J$2%</f>
        <v>180</v>
      </c>
      <c r="L964" s="94">
        <v>180</v>
      </c>
      <c r="M964" s="93"/>
      <c r="N964"/>
      <c r="Q964" s="113" t="s">
        <v>322</v>
      </c>
    </row>
    <row r="965" spans="1:17" s="14" customFormat="1" ht="16.5" customHeight="1">
      <c r="A965" s="76"/>
      <c r="B965" s="110" t="s">
        <v>2705</v>
      </c>
      <c r="C965" s="214" t="s">
        <v>2706</v>
      </c>
      <c r="D965" s="215" t="s">
        <v>2707</v>
      </c>
      <c r="E965" s="216" t="s">
        <v>1043</v>
      </c>
      <c r="F965" s="217" t="s">
        <v>2708</v>
      </c>
      <c r="G965" s="81" t="s">
        <v>2709</v>
      </c>
      <c r="H965"/>
      <c r="I965" s="217"/>
      <c r="J965" s="54">
        <f>K965+K965*0.1</f>
        <v>198</v>
      </c>
      <c r="K965" s="55">
        <f>L965-L965*$J$2%</f>
        <v>180</v>
      </c>
      <c r="L965" s="94">
        <v>180</v>
      </c>
      <c r="M965" s="93"/>
      <c r="N965"/>
      <c r="O965" s="47"/>
      <c r="P965" s="47"/>
      <c r="Q965" s="113" t="s">
        <v>28</v>
      </c>
    </row>
    <row r="966" spans="1:17" s="14" customFormat="1" ht="16.5" customHeight="1">
      <c r="A966" s="76"/>
      <c r="B966" s="169" t="s">
        <v>2710</v>
      </c>
      <c r="C966" s="90" t="s">
        <v>199</v>
      </c>
      <c r="D966" s="91" t="s">
        <v>2711</v>
      </c>
      <c r="E966" s="185">
        <v>2017</v>
      </c>
      <c r="F966" s="185">
        <v>34</v>
      </c>
      <c r="G966" s="120" t="s">
        <v>549</v>
      </c>
      <c r="H966"/>
      <c r="I966" s="310"/>
      <c r="J966" s="54">
        <f>K966+K966*0.1</f>
        <v>242</v>
      </c>
      <c r="K966" s="55">
        <f>L966-L966*$J$2%</f>
        <v>220</v>
      </c>
      <c r="L966" s="186">
        <v>220</v>
      </c>
      <c r="M966" s="310"/>
      <c r="N966"/>
      <c r="Q966" s="188" t="s">
        <v>28</v>
      </c>
    </row>
    <row r="967" spans="1:17" s="47" customFormat="1" ht="50.25" customHeight="1">
      <c r="A967" s="76"/>
      <c r="B967" s="169" t="s">
        <v>2712</v>
      </c>
      <c r="C967" s="90" t="s">
        <v>199</v>
      </c>
      <c r="D967" s="91" t="s">
        <v>2713</v>
      </c>
      <c r="E967" s="185">
        <v>2016</v>
      </c>
      <c r="F967" s="185">
        <v>44</v>
      </c>
      <c r="G967" s="120" t="s">
        <v>1219</v>
      </c>
      <c r="H967"/>
      <c r="I967" s="310"/>
      <c r="J967" s="54">
        <f>K967+K967*0.1</f>
        <v>242</v>
      </c>
      <c r="K967" s="55">
        <f>L967-L967*$J$2%</f>
        <v>220</v>
      </c>
      <c r="L967" s="186">
        <v>220</v>
      </c>
      <c r="M967" s="310"/>
      <c r="N967"/>
      <c r="O967" s="14"/>
      <c r="P967" s="14"/>
      <c r="Q967" s="188" t="s">
        <v>28</v>
      </c>
    </row>
    <row r="968" spans="1:17" s="47" customFormat="1" ht="27.75" customHeight="1">
      <c r="A968" s="10"/>
      <c r="B968" s="169" t="s">
        <v>2714</v>
      </c>
      <c r="C968" s="139" t="s">
        <v>199</v>
      </c>
      <c r="D968" s="169" t="s">
        <v>2715</v>
      </c>
      <c r="E968" s="185">
        <v>2017</v>
      </c>
      <c r="F968" s="185">
        <v>26</v>
      </c>
      <c r="G968" s="120" t="s">
        <v>2716</v>
      </c>
      <c r="H968" s="57"/>
      <c r="I968" s="93"/>
      <c r="J968" s="54">
        <f>K968+K968*0.1</f>
        <v>275</v>
      </c>
      <c r="K968" s="55">
        <f>L968-L968*$J$2%</f>
        <v>250</v>
      </c>
      <c r="L968" s="186">
        <v>250</v>
      </c>
      <c r="M968" s="93"/>
      <c r="N968" s="57"/>
      <c r="O968" s="58">
        <v>42787</v>
      </c>
      <c r="P968" s="14"/>
      <c r="Q968" s="188" t="s">
        <v>28</v>
      </c>
    </row>
    <row r="969" spans="1:17" s="14" customFormat="1" ht="15.75" customHeight="1">
      <c r="A969" s="10"/>
      <c r="B969" s="110" t="s">
        <v>2717</v>
      </c>
      <c r="C969" s="214" t="s">
        <v>2718</v>
      </c>
      <c r="D969" s="215" t="s">
        <v>2719</v>
      </c>
      <c r="E969" s="216" t="s">
        <v>1043</v>
      </c>
      <c r="F969" s="217" t="s">
        <v>25</v>
      </c>
      <c r="G969" s="118" t="s">
        <v>235</v>
      </c>
      <c r="H969"/>
      <c r="I969" s="217"/>
      <c r="J969" s="54">
        <f>K969+K969*0.1</f>
        <v>396</v>
      </c>
      <c r="K969" s="55">
        <f>L969-L969*$J$2%</f>
        <v>360</v>
      </c>
      <c r="L969" s="94">
        <v>360</v>
      </c>
      <c r="M969" s="93"/>
      <c r="N969"/>
      <c r="O969" s="47"/>
      <c r="P969" s="47"/>
      <c r="Q969" s="113" t="s">
        <v>28</v>
      </c>
    </row>
    <row r="970" spans="1:17" s="14" customFormat="1" ht="15.75" customHeight="1">
      <c r="A970" s="10"/>
      <c r="B970" s="110" t="s">
        <v>2720</v>
      </c>
      <c r="C970" s="214" t="s">
        <v>2721</v>
      </c>
      <c r="D970" s="215" t="s">
        <v>2722</v>
      </c>
      <c r="E970" s="216" t="s">
        <v>2723</v>
      </c>
      <c r="F970" s="217" t="s">
        <v>2724</v>
      </c>
      <c r="G970" s="118" t="s">
        <v>2307</v>
      </c>
      <c r="H970"/>
      <c r="I970" s="217"/>
      <c r="J970" s="54">
        <f>K970+K970*0.1</f>
        <v>594</v>
      </c>
      <c r="K970" s="55">
        <f>L970-L970*$J$2%</f>
        <v>540</v>
      </c>
      <c r="L970" s="94">
        <v>540</v>
      </c>
      <c r="M970" s="93"/>
      <c r="N970"/>
      <c r="O970" s="47"/>
      <c r="P970" s="47"/>
      <c r="Q970" s="113" t="s">
        <v>28</v>
      </c>
    </row>
    <row r="971" spans="1:17" s="47" customFormat="1" ht="15.75" customHeight="1">
      <c r="A971" s="76"/>
      <c r="B971" s="155" t="s">
        <v>2725</v>
      </c>
      <c r="C971" s="139" t="s">
        <v>2726</v>
      </c>
      <c r="D971" s="153" t="s">
        <v>2727</v>
      </c>
      <c r="E971" s="154">
        <v>2007</v>
      </c>
      <c r="F971" s="168"/>
      <c r="G971" s="81" t="s">
        <v>62</v>
      </c>
      <c r="H971"/>
      <c r="I971" s="93"/>
      <c r="J971" s="54">
        <f>K971+K971*0.1</f>
        <v>308</v>
      </c>
      <c r="K971" s="55">
        <f>L971-L971*$J$2%</f>
        <v>280</v>
      </c>
      <c r="L971" s="94">
        <v>280</v>
      </c>
      <c r="M971" s="93"/>
      <c r="N971"/>
      <c r="O971" s="14"/>
      <c r="P971" s="14"/>
      <c r="Q971" s="113" t="s">
        <v>322</v>
      </c>
    </row>
    <row r="972" spans="1:17" s="14" customFormat="1" ht="16.5" customHeight="1">
      <c r="A972" s="76"/>
      <c r="B972" s="110" t="s">
        <v>2728</v>
      </c>
      <c r="C972" s="134" t="s">
        <v>2729</v>
      </c>
      <c r="D972" s="112" t="s">
        <v>2730</v>
      </c>
      <c r="E972" s="107">
        <v>2003</v>
      </c>
      <c r="F972" s="107">
        <v>8</v>
      </c>
      <c r="G972" s="81" t="s">
        <v>2731</v>
      </c>
      <c r="H972"/>
      <c r="I972" s="93"/>
      <c r="J972" s="54">
        <f>K972+K972*0.1</f>
        <v>224.4</v>
      </c>
      <c r="K972" s="55">
        <f>L972-L972*$J$2%</f>
        <v>204</v>
      </c>
      <c r="L972" s="94">
        <v>204</v>
      </c>
      <c r="M972" s="93"/>
      <c r="N972"/>
      <c r="Q972" s="113" t="s">
        <v>28</v>
      </c>
    </row>
    <row r="973" spans="1:17" s="14" customFormat="1" ht="16.5" customHeight="1">
      <c r="A973" s="76"/>
      <c r="B973" s="110" t="s">
        <v>2732</v>
      </c>
      <c r="C973" s="111" t="s">
        <v>2733</v>
      </c>
      <c r="D973" s="112" t="s">
        <v>2734</v>
      </c>
      <c r="E973" s="107">
        <v>2007</v>
      </c>
      <c r="F973" s="107">
        <v>8</v>
      </c>
      <c r="G973" s="81" t="s">
        <v>50</v>
      </c>
      <c r="H973"/>
      <c r="I973" s="93"/>
      <c r="J973" s="54">
        <f>K973+K973*0.1</f>
        <v>572</v>
      </c>
      <c r="K973" s="55">
        <f>L973-L973*$J$2%</f>
        <v>520</v>
      </c>
      <c r="L973" s="94">
        <v>520</v>
      </c>
      <c r="M973" s="93"/>
      <c r="N973"/>
      <c r="Q973" s="113" t="s">
        <v>28</v>
      </c>
    </row>
    <row r="974" spans="1:17" s="14" customFormat="1" ht="16.5" customHeight="1">
      <c r="A974" s="76"/>
      <c r="B974" s="110" t="s">
        <v>2735</v>
      </c>
      <c r="C974" s="111" t="s">
        <v>2733</v>
      </c>
      <c r="D974" s="112" t="s">
        <v>2736</v>
      </c>
      <c r="E974" s="107">
        <v>2008</v>
      </c>
      <c r="F974" s="107">
        <v>14</v>
      </c>
      <c r="G974" s="81" t="s">
        <v>87</v>
      </c>
      <c r="H974"/>
      <c r="I974" s="93"/>
      <c r="J974" s="54">
        <f>K974+K974*0.1</f>
        <v>517</v>
      </c>
      <c r="K974" s="55">
        <f>L974-L974*$J$2%</f>
        <v>470</v>
      </c>
      <c r="L974" s="94">
        <v>470</v>
      </c>
      <c r="M974" s="93"/>
      <c r="N974"/>
      <c r="Q974" s="113" t="s">
        <v>28</v>
      </c>
    </row>
    <row r="975" spans="1:17" s="47" customFormat="1" ht="15.75" customHeight="1">
      <c r="A975" s="76"/>
      <c r="B975" s="110" t="s">
        <v>2737</v>
      </c>
      <c r="C975" s="111" t="s">
        <v>2733</v>
      </c>
      <c r="D975" s="112" t="s">
        <v>2738</v>
      </c>
      <c r="E975" s="107">
        <v>2007</v>
      </c>
      <c r="F975" s="107">
        <v>18</v>
      </c>
      <c r="G975" s="81" t="s">
        <v>58</v>
      </c>
      <c r="H975"/>
      <c r="I975" s="93"/>
      <c r="J975" s="54">
        <f>K975+K975*0.1</f>
        <v>385</v>
      </c>
      <c r="K975" s="55">
        <f>L975-L975*$J$2%</f>
        <v>350</v>
      </c>
      <c r="L975" s="94">
        <v>350</v>
      </c>
      <c r="M975" s="93"/>
      <c r="N975"/>
      <c r="O975" s="14"/>
      <c r="P975" s="14"/>
      <c r="Q975" s="113" t="s">
        <v>28</v>
      </c>
    </row>
    <row r="976" spans="1:17" s="47" customFormat="1" ht="15.75" customHeight="1">
      <c r="A976" s="76"/>
      <c r="B976" s="111" t="s">
        <v>2739</v>
      </c>
      <c r="C976" s="111" t="s">
        <v>2733</v>
      </c>
      <c r="D976" s="111" t="s">
        <v>2740</v>
      </c>
      <c r="E976" s="107">
        <v>2008</v>
      </c>
      <c r="F976" s="107">
        <v>18</v>
      </c>
      <c r="G976" s="81" t="s">
        <v>2021</v>
      </c>
      <c r="H976"/>
      <c r="I976" s="93"/>
      <c r="J976" s="54">
        <f>K976+K976*0.1</f>
        <v>506</v>
      </c>
      <c r="K976" s="55">
        <f>L976-L976*$J$2%</f>
        <v>460</v>
      </c>
      <c r="L976" s="94">
        <v>460</v>
      </c>
      <c r="M976" s="93"/>
      <c r="N976"/>
      <c r="O976" s="14"/>
      <c r="P976" s="14"/>
      <c r="Q976" s="119" t="s">
        <v>28</v>
      </c>
    </row>
    <row r="977" spans="1:17" s="14" customFormat="1" ht="15.75" customHeight="1">
      <c r="A977" s="76"/>
      <c r="B977" s="111" t="s">
        <v>2741</v>
      </c>
      <c r="C977" s="111" t="s">
        <v>2742</v>
      </c>
      <c r="D977" s="111" t="s">
        <v>2743</v>
      </c>
      <c r="E977" s="107">
        <v>2007</v>
      </c>
      <c r="F977" s="107">
        <v>14</v>
      </c>
      <c r="G977" s="81" t="s">
        <v>42</v>
      </c>
      <c r="H977"/>
      <c r="I977" s="93"/>
      <c r="J977" s="54">
        <f>K977+K977*0.1</f>
        <v>297</v>
      </c>
      <c r="K977" s="55">
        <f>L977-L977*$J$2%</f>
        <v>270</v>
      </c>
      <c r="L977" s="94">
        <v>270</v>
      </c>
      <c r="M977" s="93"/>
      <c r="N977"/>
      <c r="Q977" s="113" t="s">
        <v>28</v>
      </c>
    </row>
    <row r="978" spans="1:17" s="14" customFormat="1" ht="15.75" customHeight="1">
      <c r="A978" s="76"/>
      <c r="B978" s="110" t="s">
        <v>2744</v>
      </c>
      <c r="C978" s="139" t="s">
        <v>2745</v>
      </c>
      <c r="D978" s="153" t="s">
        <v>2746</v>
      </c>
      <c r="E978" s="154">
        <v>2007</v>
      </c>
      <c r="F978" s="168"/>
      <c r="G978" s="81" t="s">
        <v>2716</v>
      </c>
      <c r="H978"/>
      <c r="I978" s="93"/>
      <c r="J978" s="54">
        <f>K978+K978*0.1</f>
        <v>154</v>
      </c>
      <c r="K978" s="55">
        <f>L978-L978*$J$2%</f>
        <v>140</v>
      </c>
      <c r="L978" s="94">
        <v>140</v>
      </c>
      <c r="M978" s="93"/>
      <c r="N978"/>
      <c r="Q978" s="113" t="s">
        <v>322</v>
      </c>
    </row>
    <row r="979" spans="1:17" s="14" customFormat="1" ht="15.75" customHeight="1">
      <c r="A979" s="76"/>
      <c r="B979" s="77" t="s">
        <v>282</v>
      </c>
      <c r="C979" s="90" t="s">
        <v>283</v>
      </c>
      <c r="D979" s="119" t="s">
        <v>284</v>
      </c>
      <c r="E979" s="92">
        <v>2013</v>
      </c>
      <c r="F979" s="92">
        <v>4</v>
      </c>
      <c r="G979" s="118" t="s">
        <v>285</v>
      </c>
      <c r="H979"/>
      <c r="I979" s="93" t="s">
        <v>71</v>
      </c>
      <c r="J979" s="147">
        <f>K979+K979*0.1</f>
        <v>1452</v>
      </c>
      <c r="K979" s="55">
        <f>L979-L979*$J$2%</f>
        <v>1320</v>
      </c>
      <c r="L979" s="94">
        <v>1320</v>
      </c>
      <c r="M979" s="93"/>
      <c r="N979"/>
      <c r="Q979" s="95" t="s">
        <v>28</v>
      </c>
    </row>
    <row r="980" spans="1:17" s="14" customFormat="1" ht="15.75" customHeight="1">
      <c r="A980" s="10"/>
      <c r="B980" s="110" t="s">
        <v>2549</v>
      </c>
      <c r="C980" s="134" t="s">
        <v>2550</v>
      </c>
      <c r="D980" s="135" t="s">
        <v>2551</v>
      </c>
      <c r="E980" s="136">
        <v>2004</v>
      </c>
      <c r="F980" s="107">
        <v>20</v>
      </c>
      <c r="G980" s="81" t="s">
        <v>70</v>
      </c>
      <c r="H980"/>
      <c r="I980" s="93"/>
      <c r="J980" s="54">
        <f>K980+K980*0.1</f>
        <v>330</v>
      </c>
      <c r="K980" s="55">
        <f>L980-L980*$J$2%</f>
        <v>300</v>
      </c>
      <c r="L980" s="94">
        <v>300</v>
      </c>
      <c r="M980" s="93"/>
      <c r="N980"/>
      <c r="Q980" s="113" t="s">
        <v>28</v>
      </c>
    </row>
    <row r="981" spans="2:17" s="14" customFormat="1" ht="15.75" customHeight="1">
      <c r="B981" s="110" t="s">
        <v>327</v>
      </c>
      <c r="C981" s="111" t="s">
        <v>328</v>
      </c>
      <c r="D981" s="112" t="s">
        <v>329</v>
      </c>
      <c r="E981" s="107">
        <v>2016</v>
      </c>
      <c r="F981" s="107">
        <v>8</v>
      </c>
      <c r="G981" s="81" t="s">
        <v>239</v>
      </c>
      <c r="H981"/>
      <c r="I981" s="93"/>
      <c r="J981" s="54">
        <f>K981+K981*0.1</f>
        <v>935</v>
      </c>
      <c r="K981" s="55">
        <f>L981-L981*$J$2%</f>
        <v>850</v>
      </c>
      <c r="L981" s="94">
        <v>850</v>
      </c>
      <c r="M981" s="93"/>
      <c r="N981"/>
      <c r="Q981" s="113" t="s">
        <v>28</v>
      </c>
    </row>
    <row r="982" spans="1:17" s="14" customFormat="1" ht="15.75" customHeight="1">
      <c r="A982" s="76"/>
      <c r="B982" s="110" t="s">
        <v>2747</v>
      </c>
      <c r="C982" s="111" t="s">
        <v>2748</v>
      </c>
      <c r="D982" s="112" t="s">
        <v>2749</v>
      </c>
      <c r="E982" s="107">
        <v>2006</v>
      </c>
      <c r="F982" s="107">
        <v>20</v>
      </c>
      <c r="G982" s="81" t="s">
        <v>227</v>
      </c>
      <c r="H982"/>
      <c r="I982" s="93"/>
      <c r="J982" s="54">
        <f>K982+K982*0.1</f>
        <v>220</v>
      </c>
      <c r="K982" s="55">
        <f>L982-L982*$J$2%</f>
        <v>200</v>
      </c>
      <c r="L982" s="94">
        <v>200</v>
      </c>
      <c r="M982" s="93"/>
      <c r="N982"/>
      <c r="Q982" s="201" t="s">
        <v>384</v>
      </c>
    </row>
    <row r="983" spans="1:17" s="14" customFormat="1" ht="15.75" customHeight="1">
      <c r="A983" s="76"/>
      <c r="B983" s="110" t="s">
        <v>2750</v>
      </c>
      <c r="C983" s="111" t="s">
        <v>2748</v>
      </c>
      <c r="D983" s="112" t="s">
        <v>2751</v>
      </c>
      <c r="E983" s="107">
        <v>2004</v>
      </c>
      <c r="F983" s="107">
        <v>14</v>
      </c>
      <c r="G983" s="81" t="s">
        <v>2752</v>
      </c>
      <c r="H983"/>
      <c r="I983" s="93"/>
      <c r="J983" s="54">
        <f>K983+K983*0.1</f>
        <v>330</v>
      </c>
      <c r="K983" s="55">
        <f>L983-L983*$J$2%</f>
        <v>300</v>
      </c>
      <c r="L983" s="94">
        <v>300</v>
      </c>
      <c r="M983" s="93"/>
      <c r="N983"/>
      <c r="Q983" s="201" t="s">
        <v>384</v>
      </c>
    </row>
    <row r="984" spans="1:17" s="14" customFormat="1" ht="15.75" customHeight="1">
      <c r="A984" s="76" t="s">
        <v>2753</v>
      </c>
      <c r="B984" s="110" t="s">
        <v>2754</v>
      </c>
      <c r="C984" s="139" t="s">
        <v>2755</v>
      </c>
      <c r="D984" s="153" t="s">
        <v>2756</v>
      </c>
      <c r="E984" s="154">
        <v>2005</v>
      </c>
      <c r="F984" s="107">
        <v>14</v>
      </c>
      <c r="G984" s="81" t="s">
        <v>42</v>
      </c>
      <c r="H984"/>
      <c r="I984" s="93"/>
      <c r="J984" s="54">
        <f>K984+K984*0.1</f>
        <v>352</v>
      </c>
      <c r="K984" s="55">
        <f>L984-L984*$J$2%</f>
        <v>320</v>
      </c>
      <c r="L984" s="94">
        <v>320</v>
      </c>
      <c r="M984" s="93"/>
      <c r="N984"/>
      <c r="Q984" s="113" t="s">
        <v>384</v>
      </c>
    </row>
    <row r="985" spans="1:17" s="14" customFormat="1" ht="15.75" customHeight="1">
      <c r="A985" s="76"/>
      <c r="B985" s="110" t="s">
        <v>2757</v>
      </c>
      <c r="C985" s="111" t="s">
        <v>2758</v>
      </c>
      <c r="D985" s="112" t="s">
        <v>2759</v>
      </c>
      <c r="E985" s="107">
        <v>2002</v>
      </c>
      <c r="F985" s="107">
        <v>14</v>
      </c>
      <c r="G985" s="81" t="s">
        <v>2760</v>
      </c>
      <c r="H985"/>
      <c r="I985" s="93"/>
      <c r="J985" s="54">
        <f>K985+K985*0.1</f>
        <v>132</v>
      </c>
      <c r="K985" s="55">
        <f>L985-L985*$J$2%</f>
        <v>120</v>
      </c>
      <c r="L985" s="94">
        <v>120</v>
      </c>
      <c r="M985" s="93"/>
      <c r="N985"/>
      <c r="Q985" s="113" t="s">
        <v>28</v>
      </c>
    </row>
    <row r="986" spans="2:17" s="14" customFormat="1" ht="15.75" customHeight="1">
      <c r="B986" s="110" t="s">
        <v>2761</v>
      </c>
      <c r="C986" s="111" t="s">
        <v>2762</v>
      </c>
      <c r="D986" s="112" t="s">
        <v>2763</v>
      </c>
      <c r="E986" s="107">
        <v>2008</v>
      </c>
      <c r="F986" s="107"/>
      <c r="G986" s="81" t="s">
        <v>243</v>
      </c>
      <c r="H986"/>
      <c r="I986" s="93"/>
      <c r="J986" s="54">
        <f>K986+K986*0.1</f>
        <v>203.5</v>
      </c>
      <c r="K986" s="55">
        <f>L986-L986*$J$2%</f>
        <v>185</v>
      </c>
      <c r="L986" s="94">
        <v>185</v>
      </c>
      <c r="M986" s="93"/>
      <c r="N986"/>
      <c r="Q986" s="113" t="s">
        <v>322</v>
      </c>
    </row>
    <row r="987" spans="1:17" s="14" customFormat="1" ht="15.75" customHeight="1">
      <c r="A987" s="76"/>
      <c r="B987" s="110" t="s">
        <v>2764</v>
      </c>
      <c r="C987" s="111" t="s">
        <v>2762</v>
      </c>
      <c r="D987" s="112" t="s">
        <v>2765</v>
      </c>
      <c r="E987" s="107">
        <v>2008</v>
      </c>
      <c r="F987" s="107"/>
      <c r="G987" s="81" t="s">
        <v>425</v>
      </c>
      <c r="H987"/>
      <c r="I987" s="93"/>
      <c r="J987" s="54">
        <f>K987+K987*0.1</f>
        <v>194.7</v>
      </c>
      <c r="K987" s="55">
        <f>L987-L987*$J$2%</f>
        <v>177</v>
      </c>
      <c r="L987" s="94">
        <v>177</v>
      </c>
      <c r="M987" s="93"/>
      <c r="N987"/>
      <c r="Q987" s="113" t="s">
        <v>322</v>
      </c>
    </row>
    <row r="988" spans="1:17" s="14" customFormat="1" ht="15.75" customHeight="1">
      <c r="A988" s="76"/>
      <c r="B988" s="159" t="s">
        <v>519</v>
      </c>
      <c r="C988" s="62" t="s">
        <v>520</v>
      </c>
      <c r="D988" s="160" t="s">
        <v>521</v>
      </c>
      <c r="E988" s="161">
        <v>2011</v>
      </c>
      <c r="F988" s="162"/>
      <c r="G988" s="163" t="s">
        <v>522</v>
      </c>
      <c r="H988"/>
      <c r="I988" s="68"/>
      <c r="J988" s="82">
        <f>K988+K988*0.1</f>
        <v>352</v>
      </c>
      <c r="K988" s="83">
        <f>L988-L988*$J$2%</f>
        <v>320</v>
      </c>
      <c r="L988" s="84">
        <v>320</v>
      </c>
      <c r="M988" s="68"/>
      <c r="N988"/>
      <c r="Q988" s="59" t="s">
        <v>322</v>
      </c>
    </row>
    <row r="989" spans="1:17" s="14" customFormat="1" ht="15.75" customHeight="1">
      <c r="A989" s="76"/>
      <c r="B989" s="159" t="s">
        <v>2766</v>
      </c>
      <c r="C989" s="78" t="s">
        <v>2767</v>
      </c>
      <c r="D989" s="79" t="s">
        <v>2768</v>
      </c>
      <c r="E989" s="80">
        <v>2007</v>
      </c>
      <c r="F989" s="80">
        <v>10</v>
      </c>
      <c r="G989" s="163" t="s">
        <v>192</v>
      </c>
      <c r="H989"/>
      <c r="I989" s="68" t="s">
        <v>71</v>
      </c>
      <c r="J989" s="82">
        <f>K989+K989*0.1</f>
        <v>550</v>
      </c>
      <c r="K989" s="83">
        <f>L989-L989*$J$2%</f>
        <v>500</v>
      </c>
      <c r="L989" s="84">
        <v>500</v>
      </c>
      <c r="M989" s="68"/>
      <c r="N989"/>
      <c r="Q989" s="59" t="s">
        <v>28</v>
      </c>
    </row>
    <row r="990" spans="1:17" s="14" customFormat="1" ht="15.75" customHeight="1">
      <c r="A990" s="76"/>
      <c r="B990" s="159" t="s">
        <v>2769</v>
      </c>
      <c r="C990" s="78" t="s">
        <v>2770</v>
      </c>
      <c r="D990" s="79" t="s">
        <v>2771</v>
      </c>
      <c r="E990" s="80">
        <v>2003</v>
      </c>
      <c r="F990" s="80">
        <v>30</v>
      </c>
      <c r="G990" s="163" t="s">
        <v>1857</v>
      </c>
      <c r="H990"/>
      <c r="I990" s="68"/>
      <c r="J990" s="82">
        <f>K990+K990*0.1</f>
        <v>198</v>
      </c>
      <c r="K990" s="83">
        <f>L990-L990*$J$2%</f>
        <v>180</v>
      </c>
      <c r="L990" s="84">
        <v>180</v>
      </c>
      <c r="M990" s="68"/>
      <c r="N990"/>
      <c r="Q990" s="59" t="s">
        <v>28</v>
      </c>
    </row>
    <row r="991" spans="1:17" s="14" customFormat="1" ht="15.75" customHeight="1">
      <c r="A991" s="76"/>
      <c r="B991" s="235" t="s">
        <v>2772</v>
      </c>
      <c r="C991" s="236" t="s">
        <v>2773</v>
      </c>
      <c r="D991" s="124" t="s">
        <v>2774</v>
      </c>
      <c r="E991" s="80">
        <v>2011</v>
      </c>
      <c r="F991" s="52"/>
      <c r="G991" s="237" t="s">
        <v>2775</v>
      </c>
      <c r="H991"/>
      <c r="I991" s="103"/>
      <c r="J991" s="82">
        <f>K991+K991*0.1</f>
        <v>77</v>
      </c>
      <c r="K991" s="83">
        <f>L991-L991*$J$2%</f>
        <v>70</v>
      </c>
      <c r="L991" s="238">
        <v>70</v>
      </c>
      <c r="M991" s="68"/>
      <c r="N991"/>
      <c r="Q991" s="59" t="s">
        <v>193</v>
      </c>
    </row>
    <row r="992" spans="1:17" s="14" customFormat="1" ht="15.75" customHeight="1">
      <c r="A992" s="76"/>
      <c r="B992" s="235" t="s">
        <v>2776</v>
      </c>
      <c r="C992" s="236" t="s">
        <v>2777</v>
      </c>
      <c r="D992" s="124" t="s">
        <v>2778</v>
      </c>
      <c r="E992" s="80">
        <v>2011</v>
      </c>
      <c r="F992" s="52"/>
      <c r="G992" s="237" t="s">
        <v>2779</v>
      </c>
      <c r="H992"/>
      <c r="I992" s="103"/>
      <c r="J992" s="82">
        <f>K992+K992*0.1</f>
        <v>66</v>
      </c>
      <c r="K992" s="83">
        <f>L992-L992*$J$2%</f>
        <v>60</v>
      </c>
      <c r="L992" s="238">
        <v>60</v>
      </c>
      <c r="M992" s="68"/>
      <c r="N992"/>
      <c r="Q992" s="59" t="s">
        <v>193</v>
      </c>
    </row>
    <row r="993" spans="2:17" s="14" customFormat="1" ht="15.75" customHeight="1">
      <c r="B993" s="236" t="s">
        <v>2780</v>
      </c>
      <c r="C993" s="236" t="s">
        <v>2781</v>
      </c>
      <c r="D993" s="236" t="s">
        <v>2782</v>
      </c>
      <c r="E993" s="236">
        <v>2005</v>
      </c>
      <c r="F993" s="80">
        <v>30</v>
      </c>
      <c r="G993" s="236" t="s">
        <v>2709</v>
      </c>
      <c r="H993"/>
      <c r="I993" s="236"/>
      <c r="J993" s="82">
        <f>K993+K993*0.1</f>
        <v>224.4</v>
      </c>
      <c r="K993" s="83">
        <f>L993-L993*$J$2%</f>
        <v>204</v>
      </c>
      <c r="L993" s="238">
        <v>204</v>
      </c>
      <c r="M993" s="236"/>
      <c r="N993"/>
      <c r="Q993" s="236" t="s">
        <v>28</v>
      </c>
    </row>
    <row r="994" spans="2:17" s="14" customFormat="1" ht="15.75" customHeight="1">
      <c r="B994" s="159" t="s">
        <v>608</v>
      </c>
      <c r="C994" s="62" t="s">
        <v>609</v>
      </c>
      <c r="D994" s="160" t="s">
        <v>2783</v>
      </c>
      <c r="E994" s="161">
        <v>2006</v>
      </c>
      <c r="F994" s="80">
        <v>10</v>
      </c>
      <c r="G994" s="163" t="s">
        <v>611</v>
      </c>
      <c r="H994"/>
      <c r="I994" s="68"/>
      <c r="J994" s="82">
        <f>K994+K994*0.1</f>
        <v>110</v>
      </c>
      <c r="K994" s="83">
        <f>L994-L994*$J$2%</f>
        <v>100</v>
      </c>
      <c r="L994" s="84">
        <v>100</v>
      </c>
      <c r="M994" s="68"/>
      <c r="N994"/>
      <c r="Q994" s="59" t="s">
        <v>322</v>
      </c>
    </row>
    <row r="995" spans="1:17" s="14" customFormat="1" ht="15.75" customHeight="1">
      <c r="A995" s="76"/>
      <c r="B995" s="159" t="s">
        <v>2784</v>
      </c>
      <c r="C995" s="78" t="s">
        <v>2785</v>
      </c>
      <c r="D995" s="79" t="s">
        <v>2786</v>
      </c>
      <c r="E995" s="80">
        <v>2006</v>
      </c>
      <c r="F995" s="80">
        <v>10</v>
      </c>
      <c r="G995" s="163" t="s">
        <v>2787</v>
      </c>
      <c r="H995"/>
      <c r="I995" s="68"/>
      <c r="J995" s="82">
        <f>K995+K995*0.1</f>
        <v>297</v>
      </c>
      <c r="K995" s="83">
        <f>L995-L995*$J$2%</f>
        <v>270</v>
      </c>
      <c r="L995" s="84">
        <v>270</v>
      </c>
      <c r="M995" s="68"/>
      <c r="N995"/>
      <c r="Q995" s="59" t="s">
        <v>193</v>
      </c>
    </row>
    <row r="996" spans="1:17" s="14" customFormat="1" ht="15.75" customHeight="1">
      <c r="A996" s="76"/>
      <c r="B996" s="159" t="s">
        <v>2788</v>
      </c>
      <c r="C996" s="78" t="s">
        <v>2789</v>
      </c>
      <c r="D996" s="79" t="s">
        <v>2790</v>
      </c>
      <c r="E996" s="80">
        <v>2010</v>
      </c>
      <c r="F996" s="80">
        <v>12</v>
      </c>
      <c r="G996" s="163" t="s">
        <v>2791</v>
      </c>
      <c r="H996"/>
      <c r="I996" s="68"/>
      <c r="J996" s="82">
        <f>K996+K996*0.1</f>
        <v>281.6</v>
      </c>
      <c r="K996" s="83">
        <f>L996-L996*$J$2%</f>
        <v>256</v>
      </c>
      <c r="L996" s="84">
        <v>256</v>
      </c>
      <c r="M996" s="68"/>
      <c r="N996"/>
      <c r="Q996" s="59" t="s">
        <v>193</v>
      </c>
    </row>
    <row r="997" spans="1:17" s="14" customFormat="1" ht="15.75" customHeight="1">
      <c r="A997" s="76"/>
      <c r="B997" s="159" t="s">
        <v>2792</v>
      </c>
      <c r="C997" s="78" t="s">
        <v>2793</v>
      </c>
      <c r="D997" s="79" t="s">
        <v>2794</v>
      </c>
      <c r="E997" s="80">
        <v>2011</v>
      </c>
      <c r="F997" s="80"/>
      <c r="G997" s="163" t="s">
        <v>2795</v>
      </c>
      <c r="H997"/>
      <c r="I997" s="68"/>
      <c r="J997" s="82">
        <f>K997+K997*0.1</f>
        <v>385</v>
      </c>
      <c r="K997" s="83">
        <f>L997-L997*$J$2%</f>
        <v>350</v>
      </c>
      <c r="L997" s="84">
        <v>350</v>
      </c>
      <c r="M997" s="68"/>
      <c r="N997"/>
      <c r="Q997" s="59" t="s">
        <v>193</v>
      </c>
    </row>
    <row r="998" spans="1:17" s="14" customFormat="1" ht="15.75" customHeight="1">
      <c r="A998" s="76"/>
      <c r="B998" s="311" t="s">
        <v>2796</v>
      </c>
      <c r="C998" s="78" t="s">
        <v>2797</v>
      </c>
      <c r="D998" s="79" t="s">
        <v>2798</v>
      </c>
      <c r="E998" s="80">
        <v>2016</v>
      </c>
      <c r="F998" s="80">
        <v>8</v>
      </c>
      <c r="G998" s="163" t="s">
        <v>2799</v>
      </c>
      <c r="H998"/>
      <c r="I998" s="68"/>
      <c r="J998" s="82">
        <f>K998+K998*0.1</f>
        <v>825</v>
      </c>
      <c r="K998" s="83">
        <f>L998-L998*$J$2%</f>
        <v>750</v>
      </c>
      <c r="L998" s="84">
        <v>750</v>
      </c>
      <c r="M998" s="68"/>
      <c r="N998"/>
      <c r="Q998" s="59" t="s">
        <v>28</v>
      </c>
    </row>
    <row r="999" spans="1:17" s="14" customFormat="1" ht="15.75" customHeight="1">
      <c r="A999" s="76"/>
      <c r="B999" s="281" t="s">
        <v>2800</v>
      </c>
      <c r="C999" s="236" t="s">
        <v>2797</v>
      </c>
      <c r="D999" s="124" t="s">
        <v>2801</v>
      </c>
      <c r="E999" s="101">
        <v>2015</v>
      </c>
      <c r="F999" s="101">
        <v>12</v>
      </c>
      <c r="G999" s="102" t="s">
        <v>625</v>
      </c>
      <c r="H999"/>
      <c r="I999" s="68"/>
      <c r="J999" s="82">
        <f>K999+K999*0.1</f>
        <v>594</v>
      </c>
      <c r="K999" s="83">
        <f>L999-L999*$J$2%</f>
        <v>540</v>
      </c>
      <c r="L999" s="84">
        <v>540</v>
      </c>
      <c r="M999" s="68"/>
      <c r="N999"/>
      <c r="Q999" s="104" t="s">
        <v>28</v>
      </c>
    </row>
    <row r="1000" spans="1:17" s="14" customFormat="1" ht="15.75" customHeight="1">
      <c r="A1000" s="76"/>
      <c r="B1000" s="281" t="s">
        <v>2802</v>
      </c>
      <c r="C1000" s="236" t="s">
        <v>2797</v>
      </c>
      <c r="D1000" s="124" t="s">
        <v>2803</v>
      </c>
      <c r="E1000" s="101">
        <v>2015</v>
      </c>
      <c r="F1000" s="101"/>
      <c r="G1000" s="102" t="s">
        <v>178</v>
      </c>
      <c r="H1000"/>
      <c r="I1000" s="68"/>
      <c r="J1000" s="82">
        <f>K1000+K1000*0.1</f>
        <v>561</v>
      </c>
      <c r="K1000" s="83">
        <f>L1000-L1000*$J$2%</f>
        <v>510</v>
      </c>
      <c r="L1000" s="84">
        <v>510</v>
      </c>
      <c r="M1000" s="68"/>
      <c r="N1000"/>
      <c r="Q1000" s="104" t="s">
        <v>28</v>
      </c>
    </row>
    <row r="1001" spans="1:17" s="14" customFormat="1" ht="15.75" customHeight="1">
      <c r="A1001" s="10"/>
      <c r="B1001" s="312" t="s">
        <v>2804</v>
      </c>
      <c r="C1001" s="312"/>
      <c r="D1001" s="312"/>
      <c r="E1001" s="312"/>
      <c r="F1001" s="312"/>
      <c r="G1001" s="312"/>
      <c r="H1001" s="312"/>
      <c r="I1001" s="312"/>
      <c r="J1001" s="312">
        <f>K1001+K1001*0.1</f>
        <v>0</v>
      </c>
      <c r="K1001" s="312">
        <f>L1001-L1001*$J$2%</f>
        <v>0</v>
      </c>
      <c r="L1001" s="312"/>
      <c r="M1001" s="312"/>
      <c r="N1001"/>
      <c r="Q1001" s="59"/>
    </row>
    <row r="1002" spans="1:17" s="14" customFormat="1" ht="15.75" customHeight="1">
      <c r="A1002" s="10"/>
      <c r="B1002" s="50" t="s">
        <v>2805</v>
      </c>
      <c r="C1002" s="51" t="s">
        <v>2806</v>
      </c>
      <c r="D1002" s="51" t="s">
        <v>2807</v>
      </c>
      <c r="E1002" s="80">
        <v>2017</v>
      </c>
      <c r="F1002" s="50" t="s">
        <v>2808</v>
      </c>
      <c r="G1002" s="51" t="s">
        <v>58</v>
      </c>
      <c r="H1002" s="312"/>
      <c r="I1002" s="312"/>
      <c r="J1002" s="82">
        <f>K1002+K1002*0.1</f>
        <v>891</v>
      </c>
      <c r="K1002" s="83">
        <f>L1002-L1002*$J$2%</f>
        <v>810</v>
      </c>
      <c r="L1002" s="56" t="s">
        <v>2809</v>
      </c>
      <c r="M1002" s="312"/>
      <c r="N1002"/>
      <c r="O1002" s="58"/>
      <c r="Q1002" s="59" t="s">
        <v>28</v>
      </c>
    </row>
    <row r="1003" spans="1:17" s="14" customFormat="1" ht="15.75" customHeight="1">
      <c r="A1003" s="10"/>
      <c r="B1003" s="235" t="s">
        <v>2810</v>
      </c>
      <c r="C1003" s="236" t="s">
        <v>2811</v>
      </c>
      <c r="D1003" s="124" t="s">
        <v>2812</v>
      </c>
      <c r="E1003" s="80">
        <v>2017</v>
      </c>
      <c r="F1003" s="101">
        <v>14</v>
      </c>
      <c r="G1003" s="237" t="s">
        <v>2813</v>
      </c>
      <c r="H1003"/>
      <c r="I1003" s="80" t="s">
        <v>71</v>
      </c>
      <c r="J1003" s="82">
        <f>K1003+K1003*0.1</f>
        <v>396</v>
      </c>
      <c r="K1003" s="83">
        <f>L1003-L1003*$J$2%</f>
        <v>360</v>
      </c>
      <c r="L1003" s="84">
        <v>360</v>
      </c>
      <c r="M1003" s="68"/>
      <c r="N1003"/>
      <c r="O1003" s="58"/>
      <c r="Q1003" s="104" t="s">
        <v>28</v>
      </c>
    </row>
    <row r="1004" spans="1:17" s="14" customFormat="1" ht="15.75" customHeight="1">
      <c r="A1004" s="10"/>
      <c r="B1004" s="235" t="s">
        <v>2814</v>
      </c>
      <c r="C1004" s="236" t="s">
        <v>2815</v>
      </c>
      <c r="D1004" s="124" t="s">
        <v>2816</v>
      </c>
      <c r="E1004" s="101">
        <v>2009</v>
      </c>
      <c r="F1004" s="101">
        <v>20</v>
      </c>
      <c r="G1004" s="102" t="s">
        <v>347</v>
      </c>
      <c r="H1004"/>
      <c r="I1004" s="101"/>
      <c r="J1004" s="82">
        <f>K1004+K1004*0.1</f>
        <v>495</v>
      </c>
      <c r="K1004" s="83">
        <f>L1004-L1004*$J$2%</f>
        <v>450</v>
      </c>
      <c r="L1004" s="84">
        <v>450</v>
      </c>
      <c r="M1004" s="68"/>
      <c r="N1004"/>
      <c r="Q1004" s="104" t="s">
        <v>28</v>
      </c>
    </row>
    <row r="1005" spans="1:17" s="14" customFormat="1" ht="15.75" customHeight="1">
      <c r="A1005" s="10"/>
      <c r="B1005" s="159" t="s">
        <v>35</v>
      </c>
      <c r="C1005" s="78" t="s">
        <v>2817</v>
      </c>
      <c r="D1005" s="79" t="s">
        <v>2818</v>
      </c>
      <c r="E1005" s="80">
        <v>2018</v>
      </c>
      <c r="F1005" s="80">
        <v>10</v>
      </c>
      <c r="G1005" s="163" t="s">
        <v>38</v>
      </c>
      <c r="H1005"/>
      <c r="I1005" s="68" t="s">
        <v>71</v>
      </c>
      <c r="J1005" s="82">
        <f>K1005+K1005*0.1</f>
        <v>396</v>
      </c>
      <c r="K1005" s="83">
        <f>L1005-L1005*$J$2%</f>
        <v>360</v>
      </c>
      <c r="L1005" s="84">
        <v>360</v>
      </c>
      <c r="M1005" s="68"/>
      <c r="N1005"/>
      <c r="O1005" s="58"/>
      <c r="Q1005" s="85" t="s">
        <v>28</v>
      </c>
    </row>
    <row r="1006" spans="1:17" s="14" customFormat="1" ht="15.75" customHeight="1">
      <c r="A1006" s="10"/>
      <c r="B1006" s="159" t="s">
        <v>2819</v>
      </c>
      <c r="C1006" s="78" t="s">
        <v>2817</v>
      </c>
      <c r="D1006" s="79" t="s">
        <v>2820</v>
      </c>
      <c r="E1006" s="80">
        <v>2018</v>
      </c>
      <c r="F1006" s="80">
        <v>12</v>
      </c>
      <c r="G1006" s="163" t="s">
        <v>2821</v>
      </c>
      <c r="H1006"/>
      <c r="I1006" s="68" t="s">
        <v>71</v>
      </c>
      <c r="J1006" s="82">
        <f>K1006+K1006*0.1</f>
        <v>396</v>
      </c>
      <c r="K1006" s="83">
        <f>L1006-L1006*$J$2%</f>
        <v>360</v>
      </c>
      <c r="L1006" s="84">
        <v>360</v>
      </c>
      <c r="M1006" s="68"/>
      <c r="N1006" s="57"/>
      <c r="O1006" s="58"/>
      <c r="Q1006" s="85" t="s">
        <v>28</v>
      </c>
    </row>
    <row r="1007" spans="1:17" s="14" customFormat="1" ht="24.75" customHeight="1">
      <c r="A1007" s="76"/>
      <c r="B1007" s="159" t="s">
        <v>40</v>
      </c>
      <c r="C1007" s="78" t="s">
        <v>36</v>
      </c>
      <c r="D1007" s="79" t="s">
        <v>41</v>
      </c>
      <c r="E1007" s="80">
        <v>2018</v>
      </c>
      <c r="F1007" s="80">
        <v>10</v>
      </c>
      <c r="G1007" s="163" t="s">
        <v>42</v>
      </c>
      <c r="H1007" s="57"/>
      <c r="I1007" s="68" t="s">
        <v>71</v>
      </c>
      <c r="J1007" s="82">
        <f>K1007+K1007*0.1</f>
        <v>396</v>
      </c>
      <c r="K1007" s="83">
        <f>L1007-L1007*$J$2%</f>
        <v>360</v>
      </c>
      <c r="L1007" s="84">
        <v>360</v>
      </c>
      <c r="M1007" s="68"/>
      <c r="N1007" s="57"/>
      <c r="O1007" s="58"/>
      <c r="Q1007" s="85" t="s">
        <v>28</v>
      </c>
    </row>
    <row r="1008" spans="1:17" s="14" customFormat="1" ht="15.75" customHeight="1">
      <c r="A1008" s="76"/>
      <c r="B1008" s="278" t="s">
        <v>2822</v>
      </c>
      <c r="C1008" s="282" t="s">
        <v>2823</v>
      </c>
      <c r="D1008" s="283" t="s">
        <v>2824</v>
      </c>
      <c r="E1008" s="284">
        <v>2003</v>
      </c>
      <c r="F1008" s="80">
        <v>40</v>
      </c>
      <c r="G1008" s="163" t="s">
        <v>2825</v>
      </c>
      <c r="H1008"/>
      <c r="I1008" s="68"/>
      <c r="J1008" s="82">
        <f>K1008+K1008*0.1</f>
        <v>110</v>
      </c>
      <c r="K1008" s="83">
        <f>L1008-L1008*$J$2%</f>
        <v>100</v>
      </c>
      <c r="L1008" s="84">
        <v>100</v>
      </c>
      <c r="M1008" s="68"/>
      <c r="N1008"/>
      <c r="Q1008" s="85" t="s">
        <v>2826</v>
      </c>
    </row>
    <row r="1009" spans="1:17" s="14" customFormat="1" ht="15.75" customHeight="1">
      <c r="A1009" s="76"/>
      <c r="B1009" s="137" t="s">
        <v>2827</v>
      </c>
      <c r="C1009" s="90" t="s">
        <v>808</v>
      </c>
      <c r="D1009" s="119" t="s">
        <v>2828</v>
      </c>
      <c r="E1009" s="107">
        <v>2006</v>
      </c>
      <c r="F1009" s="92">
        <v>60</v>
      </c>
      <c r="G1009" s="81" t="s">
        <v>1412</v>
      </c>
      <c r="H1009"/>
      <c r="I1009" s="107"/>
      <c r="J1009" s="54">
        <f>K1009+K1009*0.1</f>
        <v>184.8</v>
      </c>
      <c r="K1009" s="55">
        <f>L1009-L1009*$J$2%</f>
        <v>168</v>
      </c>
      <c r="L1009" s="94">
        <v>168</v>
      </c>
      <c r="M1009" s="93"/>
      <c r="N1009"/>
      <c r="Q1009" s="95" t="s">
        <v>28</v>
      </c>
    </row>
    <row r="1010" spans="1:17" s="14" customFormat="1" ht="15.75" customHeight="1">
      <c r="A1010" s="76"/>
      <c r="B1010" s="137" t="s">
        <v>2829</v>
      </c>
      <c r="C1010" s="90" t="s">
        <v>808</v>
      </c>
      <c r="D1010" s="119" t="s">
        <v>2830</v>
      </c>
      <c r="E1010" s="107">
        <v>2003</v>
      </c>
      <c r="F1010" s="92">
        <v>60</v>
      </c>
      <c r="G1010" s="81" t="s">
        <v>1084</v>
      </c>
      <c r="H1010"/>
      <c r="I1010" s="107"/>
      <c r="J1010" s="54">
        <f>K1010+K1010*0.1</f>
        <v>198</v>
      </c>
      <c r="K1010" s="55">
        <f>L1010-L1010*$J$2%</f>
        <v>180</v>
      </c>
      <c r="L1010" s="94">
        <v>180</v>
      </c>
      <c r="M1010" s="93"/>
      <c r="N1010"/>
      <c r="Q1010" s="95" t="s">
        <v>28</v>
      </c>
    </row>
    <row r="1011" spans="1:17" s="14" customFormat="1" ht="15.75" customHeight="1">
      <c r="A1011" s="10"/>
      <c r="B1011" s="137" t="s">
        <v>2831</v>
      </c>
      <c r="C1011" s="90" t="s">
        <v>2832</v>
      </c>
      <c r="D1011" s="119" t="s">
        <v>2833</v>
      </c>
      <c r="E1011" s="107">
        <v>2010</v>
      </c>
      <c r="F1011" s="107"/>
      <c r="G1011" s="140" t="s">
        <v>2834</v>
      </c>
      <c r="H1011"/>
      <c r="I1011" s="93"/>
      <c r="J1011" s="54">
        <f>K1011+K1011*0.1</f>
        <v>264</v>
      </c>
      <c r="K1011" s="55">
        <f>L1011-L1011*$J$2%</f>
        <v>240</v>
      </c>
      <c r="L1011" s="150">
        <v>240</v>
      </c>
      <c r="M1011" s="93"/>
      <c r="N1011"/>
      <c r="Q1011" s="113" t="s">
        <v>322</v>
      </c>
    </row>
    <row r="1012" spans="1:17" s="14" customFormat="1" ht="15.75" customHeight="1">
      <c r="A1012" s="10"/>
      <c r="B1012" s="110" t="s">
        <v>2835</v>
      </c>
      <c r="C1012" s="139" t="s">
        <v>2836</v>
      </c>
      <c r="D1012" s="153" t="s">
        <v>2837</v>
      </c>
      <c r="E1012" s="154">
        <v>2008</v>
      </c>
      <c r="F1012" s="107">
        <v>10</v>
      </c>
      <c r="G1012" s="81" t="s">
        <v>220</v>
      </c>
      <c r="H1012"/>
      <c r="I1012" s="93" t="s">
        <v>71</v>
      </c>
      <c r="J1012" s="54">
        <f>K1012+K1012*0.1</f>
        <v>660</v>
      </c>
      <c r="K1012" s="55">
        <f>L1012-L1012*$J$2%</f>
        <v>600</v>
      </c>
      <c r="L1012" s="94">
        <v>600</v>
      </c>
      <c r="M1012" s="93"/>
      <c r="N1012"/>
      <c r="Q1012" s="113" t="s">
        <v>28</v>
      </c>
    </row>
    <row r="1013" spans="2:17" s="14" customFormat="1" ht="15.75" customHeight="1">
      <c r="B1013" s="110" t="s">
        <v>2838</v>
      </c>
      <c r="C1013" s="134" t="s">
        <v>2839</v>
      </c>
      <c r="D1013" s="135" t="s">
        <v>2840</v>
      </c>
      <c r="E1013" s="136">
        <v>2005</v>
      </c>
      <c r="F1013" s="107">
        <v>14</v>
      </c>
      <c r="G1013" s="81" t="s">
        <v>1006</v>
      </c>
      <c r="H1013"/>
      <c r="I1013" s="93" t="s">
        <v>71</v>
      </c>
      <c r="J1013" s="54">
        <f>K1013+K1013*0.1</f>
        <v>396</v>
      </c>
      <c r="K1013" s="55">
        <f>L1013-L1013*$J$2%</f>
        <v>360</v>
      </c>
      <c r="L1013" s="94">
        <v>360</v>
      </c>
      <c r="M1013" s="93"/>
      <c r="N1013"/>
      <c r="Q1013" s="113" t="s">
        <v>28</v>
      </c>
    </row>
    <row r="1014" spans="2:17" s="14" customFormat="1" ht="15.75" customHeight="1">
      <c r="B1014" s="110" t="s">
        <v>99</v>
      </c>
      <c r="C1014" s="111" t="s">
        <v>100</v>
      </c>
      <c r="D1014" s="112" t="s">
        <v>101</v>
      </c>
      <c r="E1014" s="136">
        <v>2018</v>
      </c>
      <c r="F1014" s="107">
        <v>8</v>
      </c>
      <c r="G1014" s="81" t="s">
        <v>102</v>
      </c>
      <c r="H1014"/>
      <c r="I1014" s="93"/>
      <c r="J1014" s="54">
        <f>K1014+K1014*0.1</f>
        <v>693</v>
      </c>
      <c r="K1014" s="55">
        <f>L1014-L1014*$J$2%</f>
        <v>630</v>
      </c>
      <c r="L1014" s="94">
        <v>630</v>
      </c>
      <c r="M1014" s="93"/>
      <c r="N1014"/>
      <c r="O1014" s="58"/>
      <c r="Q1014" s="113" t="s">
        <v>28</v>
      </c>
    </row>
    <row r="1015" spans="1:17" s="14" customFormat="1" ht="15.75" customHeight="1">
      <c r="A1015" s="76"/>
      <c r="B1015" s="77" t="s">
        <v>2841</v>
      </c>
      <c r="C1015" s="90" t="s">
        <v>100</v>
      </c>
      <c r="D1015" s="119" t="s">
        <v>2842</v>
      </c>
      <c r="E1015" s="92">
        <v>2017</v>
      </c>
      <c r="F1015" s="92">
        <v>8</v>
      </c>
      <c r="G1015" s="118" t="s">
        <v>2307</v>
      </c>
      <c r="H1015"/>
      <c r="I1015" s="93"/>
      <c r="J1015" s="54">
        <f>K1015+K1015*0.1</f>
        <v>693</v>
      </c>
      <c r="K1015" s="55">
        <f>L1015-L1015*$J$2%</f>
        <v>630</v>
      </c>
      <c r="L1015" s="94">
        <v>630</v>
      </c>
      <c r="M1015" s="93"/>
      <c r="N1015"/>
      <c r="O1015" s="58"/>
      <c r="Q1015" s="95" t="s">
        <v>28</v>
      </c>
    </row>
    <row r="1016" spans="1:17" s="14" customFormat="1" ht="15.75" customHeight="1">
      <c r="A1016" s="76"/>
      <c r="B1016" s="77" t="s">
        <v>103</v>
      </c>
      <c r="C1016" s="90" t="s">
        <v>100</v>
      </c>
      <c r="D1016" s="119" t="s">
        <v>104</v>
      </c>
      <c r="E1016" s="92">
        <v>2018</v>
      </c>
      <c r="F1016" s="92">
        <v>6</v>
      </c>
      <c r="G1016" s="118" t="s">
        <v>105</v>
      </c>
      <c r="H1016" s="57"/>
      <c r="I1016" s="93"/>
      <c r="J1016" s="54">
        <f>K1016+K1016*0.1</f>
        <v>693</v>
      </c>
      <c r="K1016" s="55">
        <f>L1016-L1016*$J$2%</f>
        <v>630</v>
      </c>
      <c r="L1016" s="94">
        <v>630</v>
      </c>
      <c r="M1016" s="93"/>
      <c r="N1016" s="57"/>
      <c r="O1016" s="58"/>
      <c r="Q1016" s="95" t="s">
        <v>28</v>
      </c>
    </row>
    <row r="1017" spans="1:17" s="14" customFormat="1" ht="15.75" customHeight="1">
      <c r="A1017" s="10"/>
      <c r="B1017" s="110" t="s">
        <v>2843</v>
      </c>
      <c r="C1017" s="111" t="s">
        <v>2844</v>
      </c>
      <c r="D1017" s="112" t="s">
        <v>2845</v>
      </c>
      <c r="E1017" s="107">
        <v>2007</v>
      </c>
      <c r="F1017" s="107">
        <v>20</v>
      </c>
      <c r="G1017" s="81" t="s">
        <v>2846</v>
      </c>
      <c r="H1017"/>
      <c r="I1017" s="93"/>
      <c r="J1017" s="54">
        <f>K1017+K1017*0.1</f>
        <v>343.2</v>
      </c>
      <c r="K1017" s="55">
        <f>L1017-L1017*$J$2%</f>
        <v>312</v>
      </c>
      <c r="L1017" s="94">
        <v>312</v>
      </c>
      <c r="M1017" s="93"/>
      <c r="N1017"/>
      <c r="Q1017" s="113" t="s">
        <v>28</v>
      </c>
    </row>
    <row r="1018" spans="1:17" s="14" customFormat="1" ht="15.75" customHeight="1">
      <c r="A1018" s="76"/>
      <c r="B1018" s="110" t="s">
        <v>2847</v>
      </c>
      <c r="C1018" s="134" t="s">
        <v>2848</v>
      </c>
      <c r="D1018" s="135" t="s">
        <v>2849</v>
      </c>
      <c r="E1018" s="136">
        <v>2003</v>
      </c>
      <c r="F1018" s="107">
        <v>14</v>
      </c>
      <c r="G1018" s="81" t="s">
        <v>281</v>
      </c>
      <c r="H1018"/>
      <c r="I1018" s="93"/>
      <c r="J1018" s="54">
        <f>K1018+K1018*0.1</f>
        <v>363</v>
      </c>
      <c r="K1018" s="55">
        <f>L1018-L1018*$J$2%</f>
        <v>330</v>
      </c>
      <c r="L1018" s="94">
        <v>330</v>
      </c>
      <c r="M1018" s="93"/>
      <c r="N1018"/>
      <c r="O1018" s="152"/>
      <c r="P1018" s="152"/>
      <c r="Q1018" s="113" t="s">
        <v>28</v>
      </c>
    </row>
    <row r="1019" spans="1:17" s="14" customFormat="1" ht="15.75" customHeight="1">
      <c r="A1019" s="76"/>
      <c r="B1019" s="110" t="s">
        <v>2850</v>
      </c>
      <c r="C1019" s="134" t="s">
        <v>2851</v>
      </c>
      <c r="D1019" s="135" t="s">
        <v>2852</v>
      </c>
      <c r="E1019" s="136">
        <v>2006</v>
      </c>
      <c r="F1019" s="107">
        <v>24</v>
      </c>
      <c r="G1019" s="81" t="s">
        <v>2853</v>
      </c>
      <c r="H1019"/>
      <c r="I1019" s="93"/>
      <c r="J1019" s="54">
        <f>K1019+K1019*0.1</f>
        <v>79.2</v>
      </c>
      <c r="K1019" s="55">
        <f>L1019-L1019*$J$2%</f>
        <v>72</v>
      </c>
      <c r="L1019" s="94">
        <v>72</v>
      </c>
      <c r="M1019" s="93"/>
      <c r="N1019"/>
      <c r="O1019" s="152"/>
      <c r="P1019" s="152"/>
      <c r="Q1019" s="113" t="s">
        <v>28</v>
      </c>
    </row>
    <row r="1020" spans="1:17" s="14" customFormat="1" ht="15.75" customHeight="1">
      <c r="A1020" s="76"/>
      <c r="B1020" s="110" t="s">
        <v>2854</v>
      </c>
      <c r="C1020" s="134" t="s">
        <v>2855</v>
      </c>
      <c r="D1020" s="135" t="s">
        <v>2856</v>
      </c>
      <c r="E1020" s="136">
        <v>2018</v>
      </c>
      <c r="F1020" s="107">
        <v>10</v>
      </c>
      <c r="G1020" s="81" t="s">
        <v>440</v>
      </c>
      <c r="H1020"/>
      <c r="I1020" s="93" t="s">
        <v>39</v>
      </c>
      <c r="J1020" s="54">
        <f>K1020+K1020*0.1</f>
        <v>693</v>
      </c>
      <c r="K1020" s="55">
        <f>L1020-L1020*$J$2%</f>
        <v>630</v>
      </c>
      <c r="L1020" s="94">
        <v>630</v>
      </c>
      <c r="M1020" s="93"/>
      <c r="N1020"/>
      <c r="O1020" s="58"/>
      <c r="P1020" s="152"/>
      <c r="Q1020" s="113" t="s">
        <v>28</v>
      </c>
    </row>
    <row r="1021" spans="1:17" s="14" customFormat="1" ht="15.75" customHeight="1">
      <c r="A1021" s="76"/>
      <c r="B1021" s="110" t="s">
        <v>2857</v>
      </c>
      <c r="C1021" s="111" t="s">
        <v>2858</v>
      </c>
      <c r="D1021" s="112" t="s">
        <v>2859</v>
      </c>
      <c r="E1021" s="107">
        <v>2004</v>
      </c>
      <c r="F1021" s="107">
        <v>30</v>
      </c>
      <c r="G1021" s="81" t="s">
        <v>594</v>
      </c>
      <c r="H1021"/>
      <c r="I1021" s="93"/>
      <c r="J1021" s="54">
        <f>K1021+K1021*0.1</f>
        <v>231</v>
      </c>
      <c r="K1021" s="55">
        <f>L1021-L1021*$J$2%</f>
        <v>210</v>
      </c>
      <c r="L1021" s="94">
        <v>210</v>
      </c>
      <c r="M1021" s="93"/>
      <c r="N1021"/>
      <c r="Q1021" s="113" t="s">
        <v>28</v>
      </c>
    </row>
    <row r="1022" spans="1:17" s="14" customFormat="1" ht="15.75" customHeight="1">
      <c r="A1022" s="76"/>
      <c r="B1022" s="110" t="s">
        <v>2860</v>
      </c>
      <c r="C1022" s="111" t="s">
        <v>2861</v>
      </c>
      <c r="D1022" s="112" t="s">
        <v>2862</v>
      </c>
      <c r="E1022" s="107">
        <v>2017</v>
      </c>
      <c r="F1022" s="107">
        <v>8</v>
      </c>
      <c r="G1022" s="81" t="s">
        <v>2863</v>
      </c>
      <c r="H1022"/>
      <c r="I1022" s="93"/>
      <c r="J1022" s="54">
        <f>K1022+K1022*0.1</f>
        <v>616</v>
      </c>
      <c r="K1022" s="55">
        <f>L1022-L1022*$J$2%</f>
        <v>560</v>
      </c>
      <c r="L1022" s="94">
        <v>560</v>
      </c>
      <c r="M1022" s="93"/>
      <c r="N1022"/>
      <c r="Q1022" s="113"/>
    </row>
    <row r="1023" spans="1:17" s="14" customFormat="1" ht="15.75" customHeight="1">
      <c r="A1023" s="76" t="s">
        <v>2864</v>
      </c>
      <c r="B1023" s="166" t="s">
        <v>2865</v>
      </c>
      <c r="C1023" s="111" t="s">
        <v>2866</v>
      </c>
      <c r="D1023" s="112" t="s">
        <v>2867</v>
      </c>
      <c r="E1023" s="107">
        <v>2003</v>
      </c>
      <c r="F1023" s="107">
        <v>6</v>
      </c>
      <c r="G1023" s="108" t="s">
        <v>321</v>
      </c>
      <c r="H1023"/>
      <c r="I1023" s="93"/>
      <c r="J1023" s="54">
        <f>K1023+K1023*0.1</f>
        <v>473</v>
      </c>
      <c r="K1023" s="55">
        <f>L1023-L1023*$J$2%</f>
        <v>430</v>
      </c>
      <c r="L1023" s="94">
        <v>430</v>
      </c>
      <c r="M1023" s="93"/>
      <c r="N1023"/>
      <c r="O1023" s="313"/>
      <c r="P1023" s="313"/>
      <c r="Q1023" s="113" t="s">
        <v>28</v>
      </c>
    </row>
    <row r="1024" spans="1:17" s="14" customFormat="1" ht="15.75" customHeight="1">
      <c r="A1024" s="76"/>
      <c r="B1024" s="166" t="s">
        <v>2868</v>
      </c>
      <c r="C1024" s="111" t="s">
        <v>2869</v>
      </c>
      <c r="D1024" s="112" t="s">
        <v>2870</v>
      </c>
      <c r="E1024" s="107">
        <v>2016</v>
      </c>
      <c r="F1024" s="107">
        <v>6</v>
      </c>
      <c r="G1024" s="108" t="s">
        <v>182</v>
      </c>
      <c r="H1024"/>
      <c r="I1024" s="93"/>
      <c r="J1024" s="54">
        <f>K1024+K1024*0.1</f>
        <v>550</v>
      </c>
      <c r="K1024" s="55">
        <f>L1024-L1024*$J$2%</f>
        <v>500</v>
      </c>
      <c r="L1024" s="94">
        <v>500</v>
      </c>
      <c r="M1024" s="93"/>
      <c r="N1024"/>
      <c r="O1024" s="313"/>
      <c r="P1024" s="313"/>
      <c r="Q1024" s="113" t="s">
        <v>28</v>
      </c>
    </row>
    <row r="1025" spans="1:17" s="14" customFormat="1" ht="15.75" customHeight="1">
      <c r="A1025" s="314"/>
      <c r="B1025" s="293"/>
      <c r="C1025" s="293"/>
      <c r="D1025" s="293"/>
      <c r="E1025" s="293"/>
      <c r="F1025" s="293"/>
      <c r="G1025" s="293"/>
      <c r="H1025" s="293"/>
      <c r="I1025" s="293"/>
      <c r="J1025" s="293"/>
      <c r="K1025" s="293"/>
      <c r="L1025" s="293"/>
      <c r="M1025" s="293"/>
      <c r="N1025"/>
      <c r="Q1025" s="297"/>
    </row>
    <row r="1026" spans="1:17" s="152" customFormat="1" ht="15.75" customHeight="1">
      <c r="A1026" s="314"/>
      <c r="B1026" s="315"/>
      <c r="C1026" s="316"/>
      <c r="D1026" s="317" t="s">
        <v>2871</v>
      </c>
      <c r="E1026" s="318"/>
      <c r="F1026" s="315"/>
      <c r="G1026" s="315"/>
      <c r="H1026"/>
      <c r="I1026" s="315"/>
      <c r="J1026" s="315"/>
      <c r="K1026" s="315"/>
      <c r="L1026" s="315"/>
      <c r="M1026" s="315"/>
      <c r="N1026" s="315"/>
      <c r="O1026" s="38"/>
      <c r="P1026" s="315"/>
      <c r="Q1026" s="42"/>
    </row>
    <row r="1027" spans="1:17" s="14" customFormat="1" ht="15.75" customHeight="1">
      <c r="A1027" s="76"/>
      <c r="B1027" s="315" t="s">
        <v>7</v>
      </c>
      <c r="C1027" s="316" t="s">
        <v>8</v>
      </c>
      <c r="D1027" s="315" t="s">
        <v>2872</v>
      </c>
      <c r="E1027" s="318" t="s">
        <v>10</v>
      </c>
      <c r="F1027" s="38" t="s">
        <v>11</v>
      </c>
      <c r="G1027" s="315" t="s">
        <v>2873</v>
      </c>
      <c r="H1027"/>
      <c r="I1027" s="42" t="s">
        <v>2874</v>
      </c>
      <c r="J1027" s="43" t="s">
        <v>14</v>
      </c>
      <c r="K1027" s="315"/>
      <c r="L1027" s="319" t="s">
        <v>16</v>
      </c>
      <c r="M1027" s="38" t="s">
        <v>17</v>
      </c>
      <c r="N1027"/>
      <c r="O1027"/>
      <c r="P1027"/>
      <c r="Q1027" s="315" t="s">
        <v>2875</v>
      </c>
    </row>
    <row r="1028" spans="1:17" s="14" customFormat="1" ht="15.75" customHeight="1">
      <c r="A1028" s="315"/>
      <c r="B1028" s="320"/>
      <c r="C1028" s="121"/>
      <c r="D1028" s="321" t="s">
        <v>2876</v>
      </c>
      <c r="E1028" s="320"/>
      <c r="F1028" s="320"/>
      <c r="G1028" s="320"/>
      <c r="H1028"/>
      <c r="I1028" s="320"/>
      <c r="J1028" s="320"/>
      <c r="K1028" s="320"/>
      <c r="L1028" s="320"/>
      <c r="M1028" s="320"/>
      <c r="N1028"/>
      <c r="O1028"/>
      <c r="P1028"/>
      <c r="Q1028" s="320"/>
    </row>
    <row r="1029" spans="1:17" s="313" customFormat="1" ht="15.75" customHeight="1">
      <c r="A1029" s="315"/>
      <c r="B1029" s="322" t="s">
        <v>2877</v>
      </c>
      <c r="C1029" s="323" t="s">
        <v>2878</v>
      </c>
      <c r="D1029" s="324" t="s">
        <v>2879</v>
      </c>
      <c r="E1029" s="325">
        <v>2016</v>
      </c>
      <c r="F1029" s="325">
        <v>56</v>
      </c>
      <c r="G1029" s="325">
        <v>88</v>
      </c>
      <c r="H1029"/>
      <c r="I1029" s="325"/>
      <c r="J1029" s="326">
        <f>L1029*1.1</f>
        <v>165</v>
      </c>
      <c r="K1029" s="55">
        <f>L1029-L1029*$J$2%</f>
        <v>150</v>
      </c>
      <c r="L1029" s="326">
        <v>150</v>
      </c>
      <c r="M1029" s="326"/>
      <c r="N1029"/>
      <c r="O1029"/>
      <c r="P1029"/>
      <c r="Q1029" s="327" t="s">
        <v>2880</v>
      </c>
    </row>
    <row r="1030" spans="1:17" s="313" customFormat="1" ht="15.75" customHeight="1">
      <c r="A1030" s="320"/>
      <c r="B1030" s="322" t="s">
        <v>2881</v>
      </c>
      <c r="C1030" s="323" t="s">
        <v>2882</v>
      </c>
      <c r="D1030" s="324" t="s">
        <v>2883</v>
      </c>
      <c r="E1030" s="325">
        <v>2016</v>
      </c>
      <c r="F1030" s="325">
        <v>32</v>
      </c>
      <c r="G1030" s="325">
        <v>168</v>
      </c>
      <c r="H1030"/>
      <c r="I1030" s="325"/>
      <c r="J1030" s="326">
        <f>L1030*1.1</f>
        <v>275</v>
      </c>
      <c r="K1030" s="55">
        <f>L1030-L1030*$J$2%</f>
        <v>250</v>
      </c>
      <c r="L1030" s="326">
        <v>250</v>
      </c>
      <c r="M1030" s="326"/>
      <c r="N1030"/>
      <c r="O1030"/>
      <c r="P1030"/>
      <c r="Q1030" s="327" t="s">
        <v>2880</v>
      </c>
    </row>
    <row r="1031" spans="1:25" s="330" customFormat="1" ht="18" customHeight="1">
      <c r="A1031" s="322"/>
      <c r="B1031" s="322" t="s">
        <v>2884</v>
      </c>
      <c r="C1031" s="323" t="s">
        <v>2885</v>
      </c>
      <c r="D1031" s="324" t="s">
        <v>2886</v>
      </c>
      <c r="E1031" s="325">
        <v>2011</v>
      </c>
      <c r="F1031" s="325">
        <v>16</v>
      </c>
      <c r="G1031" s="325">
        <v>400</v>
      </c>
      <c r="H1031"/>
      <c r="I1031" s="325"/>
      <c r="J1031" s="326">
        <f>L1031*1.1</f>
        <v>407.00000000000006</v>
      </c>
      <c r="K1031" s="55">
        <f>L1031-L1031*$J$2%</f>
        <v>370</v>
      </c>
      <c r="L1031" s="326">
        <v>370</v>
      </c>
      <c r="M1031" s="326"/>
      <c r="N1031"/>
      <c r="O1031"/>
      <c r="P1031"/>
      <c r="Q1031" s="327" t="s">
        <v>2880</v>
      </c>
      <c r="R1031" s="315"/>
      <c r="S1031" s="319"/>
      <c r="T1031" s="328"/>
      <c r="U1031" s="329"/>
      <c r="V1031" s="329"/>
      <c r="W1031" s="329"/>
      <c r="X1031" s="329"/>
      <c r="Y1031"/>
    </row>
    <row r="1032" spans="1:19" s="330" customFormat="1" ht="18" customHeight="1">
      <c r="A1032" s="322"/>
      <c r="B1032" s="322" t="s">
        <v>2887</v>
      </c>
      <c r="C1032" s="323" t="s">
        <v>2888</v>
      </c>
      <c r="D1032" s="324" t="s">
        <v>2889</v>
      </c>
      <c r="E1032" s="325">
        <v>2011</v>
      </c>
      <c r="F1032" s="325">
        <v>12</v>
      </c>
      <c r="G1032" s="325">
        <v>608</v>
      </c>
      <c r="H1032"/>
      <c r="I1032" s="93" t="s">
        <v>71</v>
      </c>
      <c r="J1032" s="326">
        <f>L1032*1.1</f>
        <v>539</v>
      </c>
      <c r="K1032" s="55">
        <f>L1032-L1032*$J$2%</f>
        <v>490</v>
      </c>
      <c r="L1032" s="326">
        <v>490</v>
      </c>
      <c r="M1032" s="326"/>
      <c r="N1032"/>
      <c r="O1032"/>
      <c r="P1032"/>
      <c r="Q1032" s="327" t="s">
        <v>2880</v>
      </c>
      <c r="R1032" s="315" t="s">
        <v>2890</v>
      </c>
      <c r="S1032" s="315" t="s">
        <v>2891</v>
      </c>
    </row>
    <row r="1033" spans="1:19" s="331" customFormat="1" ht="15.75" customHeight="1">
      <c r="A1033" s="322"/>
      <c r="B1033" s="322" t="s">
        <v>2892</v>
      </c>
      <c r="C1033" s="323" t="s">
        <v>2893</v>
      </c>
      <c r="D1033" s="324" t="s">
        <v>2894</v>
      </c>
      <c r="E1033" s="325">
        <v>2015</v>
      </c>
      <c r="F1033" s="325">
        <v>12</v>
      </c>
      <c r="G1033" s="325">
        <v>320</v>
      </c>
      <c r="H1033"/>
      <c r="I1033" s="325"/>
      <c r="J1033" s="326">
        <f>L1033*1.1</f>
        <v>407.00000000000006</v>
      </c>
      <c r="K1033" s="55">
        <f>L1033-L1033*$J$2%</f>
        <v>370</v>
      </c>
      <c r="L1033" s="326">
        <v>370</v>
      </c>
      <c r="M1033" s="326"/>
      <c r="N1033"/>
      <c r="O1033"/>
      <c r="P1033"/>
      <c r="Q1033" s="327" t="s">
        <v>2880</v>
      </c>
      <c r="R1033" s="320"/>
      <c r="S1033" s="320"/>
    </row>
    <row r="1034" spans="1:256" s="332" customFormat="1" ht="15.75" customHeight="1">
      <c r="A1034" s="322"/>
      <c r="B1034" s="322" t="s">
        <v>2895</v>
      </c>
      <c r="C1034" s="323" t="s">
        <v>2896</v>
      </c>
      <c r="D1034" s="324" t="s">
        <v>2897</v>
      </c>
      <c r="E1034" s="325">
        <v>2016</v>
      </c>
      <c r="F1034" s="325">
        <v>8</v>
      </c>
      <c r="G1034" s="325">
        <v>480</v>
      </c>
      <c r="H1034"/>
      <c r="I1034" s="325"/>
      <c r="J1034" s="326">
        <f>L1034*1.1</f>
        <v>539</v>
      </c>
      <c r="K1034" s="55">
        <f>L1034-L1034*$J$2%</f>
        <v>490</v>
      </c>
      <c r="L1034" s="326">
        <v>490</v>
      </c>
      <c r="M1034" s="326"/>
      <c r="N1034"/>
      <c r="O1034"/>
      <c r="P1034"/>
      <c r="Q1034" s="327" t="s">
        <v>2880</v>
      </c>
      <c r="R1034" s="327" t="s">
        <v>2876</v>
      </c>
      <c r="S1034" s="327" t="s">
        <v>2898</v>
      </c>
      <c r="II1034" s="333"/>
      <c r="IJ1034" s="333"/>
      <c r="IK1034" s="333"/>
      <c r="IL1034" s="333"/>
      <c r="IM1034" s="333"/>
      <c r="IN1034" s="333"/>
      <c r="IO1034"/>
      <c r="IP1034"/>
      <c r="IQ1034"/>
      <c r="IR1034"/>
      <c r="IS1034"/>
      <c r="IT1034"/>
      <c r="IU1034"/>
      <c r="IV1034"/>
    </row>
    <row r="1035" spans="1:256" s="332" customFormat="1" ht="15.75" customHeight="1">
      <c r="A1035" s="322"/>
      <c r="B1035" s="322" t="s">
        <v>2899</v>
      </c>
      <c r="C1035" s="323" t="s">
        <v>2900</v>
      </c>
      <c r="D1035" s="324" t="s">
        <v>2901</v>
      </c>
      <c r="E1035" s="325">
        <v>2011</v>
      </c>
      <c r="F1035" s="325">
        <v>14</v>
      </c>
      <c r="G1035" s="325">
        <v>376</v>
      </c>
      <c r="H1035"/>
      <c r="I1035" s="93" t="s">
        <v>71</v>
      </c>
      <c r="J1035" s="326">
        <f>L1035*1.1</f>
        <v>374.00000000000006</v>
      </c>
      <c r="K1035" s="55">
        <f>L1035-L1035*$J$2%</f>
        <v>340</v>
      </c>
      <c r="L1035" s="326">
        <v>340</v>
      </c>
      <c r="M1035" s="326"/>
      <c r="N1035"/>
      <c r="O1035"/>
      <c r="P1035"/>
      <c r="Q1035" s="327" t="s">
        <v>2880</v>
      </c>
      <c r="R1035" s="327" t="s">
        <v>2876</v>
      </c>
      <c r="S1035" s="327" t="s">
        <v>2898</v>
      </c>
      <c r="II1035" s="333"/>
      <c r="IJ1035" s="333"/>
      <c r="IK1035" s="333"/>
      <c r="IL1035" s="333"/>
      <c r="IM1035" s="333"/>
      <c r="IN1035" s="333"/>
      <c r="IO1035"/>
      <c r="IP1035"/>
      <c r="IQ1035"/>
      <c r="IR1035"/>
      <c r="IS1035"/>
      <c r="IT1035"/>
      <c r="IU1035"/>
      <c r="IV1035"/>
    </row>
    <row r="1036" spans="1:19" s="332" customFormat="1" ht="15.75" customHeight="1">
      <c r="A1036" s="322"/>
      <c r="B1036" s="322" t="s">
        <v>2902</v>
      </c>
      <c r="C1036" s="323" t="s">
        <v>2903</v>
      </c>
      <c r="D1036" s="324" t="s">
        <v>2904</v>
      </c>
      <c r="E1036" s="325">
        <v>2014</v>
      </c>
      <c r="F1036" s="325">
        <v>6</v>
      </c>
      <c r="G1036" s="325">
        <v>896</v>
      </c>
      <c r="H1036"/>
      <c r="I1036" s="325"/>
      <c r="J1036" s="326">
        <f>L1036*1.1</f>
        <v>814.0000000000001</v>
      </c>
      <c r="K1036" s="55">
        <f>L1036-L1036*$J$2%</f>
        <v>740</v>
      </c>
      <c r="L1036" s="326">
        <v>740</v>
      </c>
      <c r="M1036" s="326"/>
      <c r="N1036"/>
      <c r="O1036"/>
      <c r="P1036"/>
      <c r="Q1036" s="327" t="s">
        <v>2880</v>
      </c>
      <c r="R1036" s="327" t="s">
        <v>2876</v>
      </c>
      <c r="S1036" s="327" t="s">
        <v>2905</v>
      </c>
    </row>
    <row r="1037" spans="1:19" s="332" customFormat="1" ht="15.75" customHeight="1">
      <c r="A1037" s="322"/>
      <c r="B1037" s="322" t="s">
        <v>2906</v>
      </c>
      <c r="C1037" s="323" t="s">
        <v>2907</v>
      </c>
      <c r="D1037" s="324" t="s">
        <v>2908</v>
      </c>
      <c r="E1037" s="325">
        <v>2013</v>
      </c>
      <c r="F1037" s="325">
        <v>24</v>
      </c>
      <c r="G1037" s="325">
        <v>328</v>
      </c>
      <c r="H1037"/>
      <c r="I1037" s="93" t="s">
        <v>71</v>
      </c>
      <c r="J1037" s="326">
        <f>L1037*1.1</f>
        <v>341</v>
      </c>
      <c r="K1037" s="55">
        <f>L1037-L1037*$J$2%</f>
        <v>310</v>
      </c>
      <c r="L1037" s="326">
        <v>310</v>
      </c>
      <c r="M1037" s="326"/>
      <c r="N1037"/>
      <c r="O1037"/>
      <c r="P1037"/>
      <c r="Q1037" s="327" t="s">
        <v>2880</v>
      </c>
      <c r="R1037" s="327" t="s">
        <v>2876</v>
      </c>
      <c r="S1037" s="327" t="s">
        <v>2898</v>
      </c>
    </row>
    <row r="1038" spans="1:19" s="332" customFormat="1" ht="15.75" customHeight="1">
      <c r="A1038" s="322"/>
      <c r="B1038" s="322" t="s">
        <v>2909</v>
      </c>
      <c r="C1038" s="323" t="s">
        <v>2910</v>
      </c>
      <c r="D1038" s="324" t="s">
        <v>2911</v>
      </c>
      <c r="E1038" s="325">
        <v>2012</v>
      </c>
      <c r="F1038" s="325">
        <v>12</v>
      </c>
      <c r="G1038" s="325">
        <v>320</v>
      </c>
      <c r="H1038"/>
      <c r="I1038" s="93" t="s">
        <v>71</v>
      </c>
      <c r="J1038" s="326">
        <f>L1038*1.1</f>
        <v>341</v>
      </c>
      <c r="K1038" s="55">
        <f>L1038-L1038*$J$2%</f>
        <v>310</v>
      </c>
      <c r="L1038" s="326">
        <v>310</v>
      </c>
      <c r="M1038" s="326"/>
      <c r="N1038"/>
      <c r="O1038"/>
      <c r="P1038"/>
      <c r="Q1038" s="327" t="s">
        <v>2880</v>
      </c>
      <c r="R1038" s="327" t="s">
        <v>2876</v>
      </c>
      <c r="S1038" s="327" t="s">
        <v>2898</v>
      </c>
    </row>
    <row r="1039" spans="1:19" s="332" customFormat="1" ht="15.75" customHeight="1">
      <c r="A1039" s="322"/>
      <c r="B1039" s="322" t="s">
        <v>2912</v>
      </c>
      <c r="C1039" s="323" t="s">
        <v>2913</v>
      </c>
      <c r="D1039" s="324" t="s">
        <v>2914</v>
      </c>
      <c r="E1039" s="325">
        <v>2016</v>
      </c>
      <c r="F1039" s="325">
        <v>24</v>
      </c>
      <c r="G1039" s="325">
        <v>232</v>
      </c>
      <c r="H1039"/>
      <c r="I1039" s="93" t="s">
        <v>71</v>
      </c>
      <c r="J1039" s="326">
        <f>L1039*1.1</f>
        <v>275</v>
      </c>
      <c r="K1039" s="55">
        <f>L1039-L1039*$J$2%</f>
        <v>250</v>
      </c>
      <c r="L1039" s="326">
        <v>250</v>
      </c>
      <c r="M1039" s="326"/>
      <c r="N1039"/>
      <c r="O1039"/>
      <c r="P1039"/>
      <c r="Q1039" s="327" t="s">
        <v>2880</v>
      </c>
      <c r="R1039" s="327" t="s">
        <v>2876</v>
      </c>
      <c r="S1039" s="327" t="s">
        <v>2905</v>
      </c>
    </row>
    <row r="1040" spans="1:19" s="332" customFormat="1" ht="15.75" customHeight="1">
      <c r="A1040" s="322"/>
      <c r="B1040" s="322" t="s">
        <v>2915</v>
      </c>
      <c r="C1040" s="323" t="s">
        <v>2916</v>
      </c>
      <c r="D1040" s="324" t="s">
        <v>2917</v>
      </c>
      <c r="E1040" s="325" t="s">
        <v>2918</v>
      </c>
      <c r="F1040" s="325">
        <v>6</v>
      </c>
      <c r="G1040" s="325">
        <v>624</v>
      </c>
      <c r="H1040"/>
      <c r="I1040" s="325"/>
      <c r="J1040" s="326">
        <f>L1040*1.1</f>
        <v>539</v>
      </c>
      <c r="K1040" s="55">
        <f>L1040-L1040*$J$2%</f>
        <v>490</v>
      </c>
      <c r="L1040" s="326">
        <v>490</v>
      </c>
      <c r="M1040" s="326"/>
      <c r="N1040"/>
      <c r="O1040"/>
      <c r="P1040"/>
      <c r="Q1040" s="327" t="s">
        <v>2880</v>
      </c>
      <c r="R1040" s="327" t="s">
        <v>2876</v>
      </c>
      <c r="S1040" s="327" t="s">
        <v>2905</v>
      </c>
    </row>
    <row r="1041" spans="1:19" s="332" customFormat="1" ht="15.75" customHeight="1">
      <c r="A1041" s="322"/>
      <c r="B1041" s="322" t="s">
        <v>2919</v>
      </c>
      <c r="C1041" s="323" t="s">
        <v>2920</v>
      </c>
      <c r="D1041" s="324" t="s">
        <v>2921</v>
      </c>
      <c r="E1041" s="325">
        <v>2016</v>
      </c>
      <c r="F1041" s="325">
        <v>20</v>
      </c>
      <c r="G1041" s="325">
        <v>168</v>
      </c>
      <c r="H1041"/>
      <c r="I1041" s="325"/>
      <c r="J1041" s="326">
        <f>L1041*1.1</f>
        <v>231.00000000000003</v>
      </c>
      <c r="K1041" s="55">
        <f>L1041-L1041*$J$2%</f>
        <v>210</v>
      </c>
      <c r="L1041" s="326">
        <v>210</v>
      </c>
      <c r="M1041" s="326"/>
      <c r="N1041"/>
      <c r="O1041"/>
      <c r="P1041"/>
      <c r="Q1041" s="327" t="s">
        <v>2880</v>
      </c>
      <c r="R1041" s="327" t="s">
        <v>2876</v>
      </c>
      <c r="S1041" s="327" t="s">
        <v>2905</v>
      </c>
    </row>
    <row r="1042" spans="1:19" s="332" customFormat="1" ht="15.75" customHeight="1">
      <c r="A1042" s="322"/>
      <c r="B1042" s="322" t="s">
        <v>2922</v>
      </c>
      <c r="C1042" s="323" t="s">
        <v>2923</v>
      </c>
      <c r="D1042" s="324" t="s">
        <v>2924</v>
      </c>
      <c r="E1042" s="325">
        <v>2012</v>
      </c>
      <c r="F1042" s="325">
        <v>16</v>
      </c>
      <c r="G1042" s="325">
        <v>328</v>
      </c>
      <c r="H1042"/>
      <c r="I1042" s="93" t="s">
        <v>71</v>
      </c>
      <c r="J1042" s="326">
        <f>L1042*1.1</f>
        <v>330</v>
      </c>
      <c r="K1042" s="55">
        <f>L1042-L1042*$J$2%</f>
        <v>300</v>
      </c>
      <c r="L1042" s="326">
        <v>300</v>
      </c>
      <c r="M1042" s="326"/>
      <c r="N1042"/>
      <c r="O1042"/>
      <c r="P1042"/>
      <c r="Q1042" s="327" t="s">
        <v>2880</v>
      </c>
      <c r="R1042" s="327" t="s">
        <v>2876</v>
      </c>
      <c r="S1042" s="327" t="s">
        <v>2898</v>
      </c>
    </row>
    <row r="1043" spans="1:19" s="332" customFormat="1" ht="15.75" customHeight="1">
      <c r="A1043" s="322"/>
      <c r="B1043" s="322" t="s">
        <v>2925</v>
      </c>
      <c r="C1043" s="323" t="s">
        <v>2926</v>
      </c>
      <c r="D1043" s="324" t="s">
        <v>2927</v>
      </c>
      <c r="E1043" s="325">
        <v>2013</v>
      </c>
      <c r="F1043" s="325">
        <v>24</v>
      </c>
      <c r="G1043" s="325">
        <v>256</v>
      </c>
      <c r="H1043"/>
      <c r="I1043" s="325"/>
      <c r="J1043" s="326">
        <f>L1043*1.1</f>
        <v>275</v>
      </c>
      <c r="K1043" s="55">
        <f>L1043-L1043*$J$2%</f>
        <v>250</v>
      </c>
      <c r="L1043" s="326">
        <v>250</v>
      </c>
      <c r="M1043" s="326"/>
      <c r="N1043"/>
      <c r="O1043"/>
      <c r="P1043"/>
      <c r="Q1043" s="327" t="s">
        <v>2880</v>
      </c>
      <c r="R1043" s="327" t="s">
        <v>2876</v>
      </c>
      <c r="S1043" s="327" t="s">
        <v>2898</v>
      </c>
    </row>
    <row r="1044" spans="1:19" s="332" customFormat="1" ht="15.75" customHeight="1">
      <c r="A1044" s="322"/>
      <c r="B1044" s="322" t="s">
        <v>2928</v>
      </c>
      <c r="C1044" s="323" t="s">
        <v>2929</v>
      </c>
      <c r="D1044" s="324" t="s">
        <v>2930</v>
      </c>
      <c r="E1044" s="325">
        <v>2016</v>
      </c>
      <c r="F1044" s="325">
        <v>18</v>
      </c>
      <c r="G1044" s="325">
        <v>320</v>
      </c>
      <c r="H1044"/>
      <c r="I1044" s="325"/>
      <c r="J1044" s="326">
        <f>L1044*1.1</f>
        <v>374.00000000000006</v>
      </c>
      <c r="K1044" s="55">
        <f>L1044-L1044*$J$2%</f>
        <v>340</v>
      </c>
      <c r="L1044" s="326">
        <v>340</v>
      </c>
      <c r="M1044" s="326"/>
      <c r="N1044"/>
      <c r="O1044"/>
      <c r="P1044"/>
      <c r="Q1044" s="327" t="s">
        <v>2880</v>
      </c>
      <c r="R1044" s="327" t="s">
        <v>2876</v>
      </c>
      <c r="S1044" s="327" t="s">
        <v>2931</v>
      </c>
    </row>
    <row r="1045" spans="1:19" s="332" customFormat="1" ht="15.75" customHeight="1">
      <c r="A1045" s="322"/>
      <c r="B1045" s="322" t="s">
        <v>2932</v>
      </c>
      <c r="C1045" s="323" t="s">
        <v>2933</v>
      </c>
      <c r="D1045" s="324" t="s">
        <v>2934</v>
      </c>
      <c r="E1045" s="325">
        <v>2009</v>
      </c>
      <c r="F1045" s="325">
        <v>20</v>
      </c>
      <c r="G1045" s="325">
        <v>296</v>
      </c>
      <c r="H1045"/>
      <c r="I1045" s="93" t="s">
        <v>71</v>
      </c>
      <c r="J1045" s="326">
        <f>L1045*1.1</f>
        <v>308</v>
      </c>
      <c r="K1045" s="55">
        <f>L1045-L1045*$J$2%</f>
        <v>280</v>
      </c>
      <c r="L1045" s="326">
        <v>280</v>
      </c>
      <c r="M1045" s="326"/>
      <c r="N1045"/>
      <c r="O1045"/>
      <c r="P1045"/>
      <c r="Q1045" s="327" t="s">
        <v>2880</v>
      </c>
      <c r="R1045" s="327" t="s">
        <v>2876</v>
      </c>
      <c r="S1045" s="327" t="s">
        <v>2935</v>
      </c>
    </row>
    <row r="1046" spans="1:19" s="332" customFormat="1" ht="15.75" customHeight="1">
      <c r="A1046" s="322"/>
      <c r="B1046" s="322" t="s">
        <v>2936</v>
      </c>
      <c r="C1046" s="323" t="s">
        <v>2937</v>
      </c>
      <c r="D1046" s="324" t="s">
        <v>2938</v>
      </c>
      <c r="E1046" s="325">
        <v>2015</v>
      </c>
      <c r="F1046" s="325">
        <v>16</v>
      </c>
      <c r="G1046" s="325">
        <v>256</v>
      </c>
      <c r="H1046"/>
      <c r="I1046" s="325"/>
      <c r="J1046" s="326">
        <f>L1046*1.1</f>
        <v>374.00000000000006</v>
      </c>
      <c r="K1046" s="55">
        <f>L1046-L1046*$J$2%</f>
        <v>340</v>
      </c>
      <c r="L1046" s="326">
        <v>340</v>
      </c>
      <c r="M1046" s="326"/>
      <c r="N1046"/>
      <c r="O1046"/>
      <c r="P1046"/>
      <c r="Q1046" s="327" t="s">
        <v>2880</v>
      </c>
      <c r="R1046" s="327" t="s">
        <v>2876</v>
      </c>
      <c r="S1046" s="327" t="s">
        <v>2905</v>
      </c>
    </row>
    <row r="1047" spans="1:256" s="332" customFormat="1" ht="15.75" customHeight="1">
      <c r="A1047" s="322"/>
      <c r="B1047" s="322" t="s">
        <v>2939</v>
      </c>
      <c r="C1047" s="323" t="s">
        <v>2940</v>
      </c>
      <c r="D1047" s="324" t="s">
        <v>2941</v>
      </c>
      <c r="E1047" s="325">
        <v>2009</v>
      </c>
      <c r="F1047" s="325">
        <v>18</v>
      </c>
      <c r="G1047" s="325">
        <v>320</v>
      </c>
      <c r="H1047"/>
      <c r="I1047" s="93" t="s">
        <v>71</v>
      </c>
      <c r="J1047" s="326">
        <f>L1047*1.1</f>
        <v>275</v>
      </c>
      <c r="K1047" s="55">
        <f>L1047-L1047*$J$2%</f>
        <v>250</v>
      </c>
      <c r="L1047" s="326">
        <v>250</v>
      </c>
      <c r="M1047" s="326"/>
      <c r="N1047"/>
      <c r="O1047"/>
      <c r="P1047"/>
      <c r="Q1047" s="327" t="s">
        <v>2880</v>
      </c>
      <c r="R1047" s="327" t="s">
        <v>2876</v>
      </c>
      <c r="S1047" s="327" t="s">
        <v>2898</v>
      </c>
      <c r="II1047" s="333"/>
      <c r="IJ1047" s="333"/>
      <c r="IK1047" s="333"/>
      <c r="IL1047" s="333"/>
      <c r="IM1047" s="333"/>
      <c r="IN1047" s="333"/>
      <c r="IO1047"/>
      <c r="IP1047"/>
      <c r="IQ1047"/>
      <c r="IR1047"/>
      <c r="IS1047"/>
      <c r="IT1047"/>
      <c r="IU1047"/>
      <c r="IV1047"/>
    </row>
    <row r="1048" spans="1:256" s="332" customFormat="1" ht="15.75" customHeight="1">
      <c r="A1048" s="322"/>
      <c r="B1048" s="322" t="s">
        <v>2942</v>
      </c>
      <c r="C1048" s="323" t="s">
        <v>2943</v>
      </c>
      <c r="D1048" s="324" t="s">
        <v>2944</v>
      </c>
      <c r="E1048" s="325">
        <v>2008</v>
      </c>
      <c r="F1048" s="325">
        <v>4</v>
      </c>
      <c r="G1048" s="325">
        <v>840</v>
      </c>
      <c r="H1048"/>
      <c r="I1048" s="325"/>
      <c r="J1048" s="326">
        <f>L1048*1.1</f>
        <v>1078</v>
      </c>
      <c r="K1048" s="55">
        <f>L1048-L1048*$J$2%</f>
        <v>980</v>
      </c>
      <c r="L1048" s="326">
        <v>980</v>
      </c>
      <c r="M1048" s="326"/>
      <c r="N1048"/>
      <c r="O1048"/>
      <c r="P1048"/>
      <c r="Q1048" s="327" t="s">
        <v>2880</v>
      </c>
      <c r="R1048" s="327" t="s">
        <v>2876</v>
      </c>
      <c r="S1048" s="327" t="s">
        <v>2905</v>
      </c>
      <c r="II1048" s="333"/>
      <c r="IJ1048" s="333"/>
      <c r="IK1048" s="333"/>
      <c r="IL1048" s="333"/>
      <c r="IM1048" s="333"/>
      <c r="IN1048" s="333"/>
      <c r="IO1048"/>
      <c r="IP1048"/>
      <c r="IQ1048"/>
      <c r="IR1048"/>
      <c r="IS1048"/>
      <c r="IT1048"/>
      <c r="IU1048"/>
      <c r="IV1048"/>
    </row>
    <row r="1049" spans="1:256" s="332" customFormat="1" ht="15.75" customHeight="1">
      <c r="A1049" s="322"/>
      <c r="B1049" s="322" t="s">
        <v>2945</v>
      </c>
      <c r="C1049" s="323" t="s">
        <v>2943</v>
      </c>
      <c r="D1049" s="324" t="s">
        <v>2946</v>
      </c>
      <c r="E1049" s="325">
        <v>2008</v>
      </c>
      <c r="F1049" s="325">
        <v>4</v>
      </c>
      <c r="G1049" s="325">
        <v>816</v>
      </c>
      <c r="H1049"/>
      <c r="I1049" s="325"/>
      <c r="J1049" s="326">
        <f>L1049*1.1</f>
        <v>1078</v>
      </c>
      <c r="K1049" s="55">
        <f>L1049-L1049*$J$2%</f>
        <v>980</v>
      </c>
      <c r="L1049" s="326">
        <v>980</v>
      </c>
      <c r="M1049" s="326"/>
      <c r="N1049"/>
      <c r="O1049"/>
      <c r="P1049"/>
      <c r="Q1049" s="327" t="s">
        <v>2880</v>
      </c>
      <c r="R1049" s="327" t="s">
        <v>2876</v>
      </c>
      <c r="S1049" s="327" t="s">
        <v>2905</v>
      </c>
      <c r="II1049" s="333"/>
      <c r="IJ1049" s="333"/>
      <c r="IK1049" s="333"/>
      <c r="IL1049" s="333"/>
      <c r="IM1049" s="333"/>
      <c r="IN1049" s="333"/>
      <c r="IO1049"/>
      <c r="IP1049"/>
      <c r="IQ1049"/>
      <c r="IR1049"/>
      <c r="IS1049"/>
      <c r="IT1049"/>
      <c r="IU1049"/>
      <c r="IV1049"/>
    </row>
    <row r="1050" spans="1:256" s="332" customFormat="1" ht="15.75" customHeight="1">
      <c r="A1050" s="322"/>
      <c r="B1050" s="322" t="s">
        <v>2947</v>
      </c>
      <c r="C1050" s="323" t="s">
        <v>2948</v>
      </c>
      <c r="D1050" s="324" t="s">
        <v>2949</v>
      </c>
      <c r="E1050" s="325">
        <v>2016</v>
      </c>
      <c r="F1050" s="325">
        <v>16</v>
      </c>
      <c r="G1050" s="325">
        <v>216</v>
      </c>
      <c r="H1050"/>
      <c r="I1050" s="93" t="s">
        <v>71</v>
      </c>
      <c r="J1050" s="326">
        <f>L1050*1.1</f>
        <v>297</v>
      </c>
      <c r="K1050" s="55">
        <f>L1050-L1050*$J$2%</f>
        <v>270</v>
      </c>
      <c r="L1050" s="326">
        <v>270</v>
      </c>
      <c r="M1050" s="326"/>
      <c r="N1050"/>
      <c r="O1050"/>
      <c r="P1050"/>
      <c r="Q1050" s="327" t="s">
        <v>2880</v>
      </c>
      <c r="R1050" s="327" t="s">
        <v>2876</v>
      </c>
      <c r="S1050" s="327" t="s">
        <v>2905</v>
      </c>
      <c r="II1050" s="333"/>
      <c r="IJ1050" s="333"/>
      <c r="IK1050" s="333"/>
      <c r="IL1050" s="333"/>
      <c r="IM1050" s="333"/>
      <c r="IN1050" s="333"/>
      <c r="IO1050"/>
      <c r="IP1050"/>
      <c r="IQ1050"/>
      <c r="IR1050"/>
      <c r="IS1050"/>
      <c r="IT1050"/>
      <c r="IU1050"/>
      <c r="IV1050"/>
    </row>
    <row r="1051" spans="1:256" s="332" customFormat="1" ht="15.75" customHeight="1">
      <c r="A1051" s="322"/>
      <c r="B1051" s="322" t="s">
        <v>2950</v>
      </c>
      <c r="C1051" s="323" t="s">
        <v>2951</v>
      </c>
      <c r="D1051" s="324" t="s">
        <v>2952</v>
      </c>
      <c r="E1051" s="325">
        <v>2014</v>
      </c>
      <c r="F1051" s="325">
        <v>26</v>
      </c>
      <c r="G1051" s="325">
        <v>256</v>
      </c>
      <c r="H1051"/>
      <c r="I1051" s="93" t="s">
        <v>71</v>
      </c>
      <c r="J1051" s="326">
        <f>L1051*1.1</f>
        <v>275</v>
      </c>
      <c r="K1051" s="55">
        <f>L1051-L1051*$J$2%</f>
        <v>250</v>
      </c>
      <c r="L1051" s="326">
        <v>250</v>
      </c>
      <c r="M1051" s="326"/>
      <c r="N1051"/>
      <c r="O1051"/>
      <c r="P1051"/>
      <c r="Q1051" s="327" t="s">
        <v>2880</v>
      </c>
      <c r="R1051" s="327" t="s">
        <v>2876</v>
      </c>
      <c r="S1051" s="327" t="s">
        <v>2898</v>
      </c>
      <c r="II1051" s="333"/>
      <c r="IJ1051" s="333"/>
      <c r="IK1051" s="333"/>
      <c r="IL1051" s="333"/>
      <c r="IM1051" s="333"/>
      <c r="IN1051" s="333"/>
      <c r="IO1051"/>
      <c r="IP1051"/>
      <c r="IQ1051"/>
      <c r="IR1051"/>
      <c r="IS1051"/>
      <c r="IT1051"/>
      <c r="IU1051"/>
      <c r="IV1051"/>
    </row>
    <row r="1052" spans="1:256" s="332" customFormat="1" ht="15.75" customHeight="1">
      <c r="A1052" s="322"/>
      <c r="B1052" s="322" t="s">
        <v>2953</v>
      </c>
      <c r="C1052" s="323" t="s">
        <v>2954</v>
      </c>
      <c r="D1052" s="324" t="s">
        <v>2955</v>
      </c>
      <c r="E1052" s="325">
        <v>2016</v>
      </c>
      <c r="F1052" s="325">
        <v>16</v>
      </c>
      <c r="G1052" s="325">
        <v>208</v>
      </c>
      <c r="H1052"/>
      <c r="I1052" s="325"/>
      <c r="J1052" s="326">
        <f>L1052*1.1</f>
        <v>308</v>
      </c>
      <c r="K1052" s="55">
        <f>L1052-L1052*$J$2%</f>
        <v>280</v>
      </c>
      <c r="L1052" s="326">
        <v>280</v>
      </c>
      <c r="M1052" s="326"/>
      <c r="N1052"/>
      <c r="O1052"/>
      <c r="P1052"/>
      <c r="Q1052" s="327" t="s">
        <v>2880</v>
      </c>
      <c r="R1052" s="327" t="s">
        <v>2876</v>
      </c>
      <c r="S1052" s="327" t="s">
        <v>2898</v>
      </c>
      <c r="II1052" s="333"/>
      <c r="IJ1052" s="333"/>
      <c r="IK1052" s="333"/>
      <c r="IL1052" s="333"/>
      <c r="IM1052" s="333"/>
      <c r="IN1052" s="333"/>
      <c r="IO1052"/>
      <c r="IP1052"/>
      <c r="IQ1052"/>
      <c r="IR1052"/>
      <c r="IS1052"/>
      <c r="IT1052"/>
      <c r="IU1052"/>
      <c r="IV1052"/>
    </row>
    <row r="1053" spans="1:256" s="332" customFormat="1" ht="15.75" customHeight="1">
      <c r="A1053" s="322"/>
      <c r="B1053" s="322" t="s">
        <v>2956</v>
      </c>
      <c r="C1053" s="323" t="s">
        <v>2957</v>
      </c>
      <c r="D1053" s="324" t="s">
        <v>2958</v>
      </c>
      <c r="E1053" s="325">
        <v>2010</v>
      </c>
      <c r="F1053" s="325">
        <v>5</v>
      </c>
      <c r="G1053" s="325">
        <v>584</v>
      </c>
      <c r="H1053"/>
      <c r="I1053" s="325"/>
      <c r="J1053" s="326">
        <f>L1053*1.1</f>
        <v>1078</v>
      </c>
      <c r="K1053" s="55">
        <f>L1053-L1053*$J$2%</f>
        <v>980</v>
      </c>
      <c r="L1053" s="326">
        <v>980</v>
      </c>
      <c r="M1053" s="326"/>
      <c r="N1053"/>
      <c r="O1053"/>
      <c r="P1053"/>
      <c r="Q1053" s="327" t="s">
        <v>2880</v>
      </c>
      <c r="R1053" s="327" t="s">
        <v>2876</v>
      </c>
      <c r="S1053" s="327" t="s">
        <v>2905</v>
      </c>
      <c r="II1053" s="333"/>
      <c r="IJ1053" s="333"/>
      <c r="IK1053" s="333"/>
      <c r="IL1053" s="333"/>
      <c r="IM1053" s="333"/>
      <c r="IN1053" s="333"/>
      <c r="IO1053"/>
      <c r="IP1053"/>
      <c r="IQ1053"/>
      <c r="IR1053"/>
      <c r="IS1053"/>
      <c r="IT1053"/>
      <c r="IU1053"/>
      <c r="IV1053"/>
    </row>
    <row r="1054" spans="1:256" s="332" customFormat="1" ht="15.75" customHeight="1">
      <c r="A1054" s="322"/>
      <c r="B1054" s="334" t="s">
        <v>2959</v>
      </c>
      <c r="C1054" s="323" t="s">
        <v>2957</v>
      </c>
      <c r="D1054" s="324" t="s">
        <v>2960</v>
      </c>
      <c r="E1054" s="325">
        <v>2010</v>
      </c>
      <c r="F1054" s="325">
        <v>5</v>
      </c>
      <c r="G1054" s="325">
        <v>576</v>
      </c>
      <c r="H1054"/>
      <c r="I1054" s="325"/>
      <c r="J1054" s="326">
        <f>L1054*1.1</f>
        <v>1078</v>
      </c>
      <c r="K1054" s="55">
        <f>L1054-L1054*$J$2%</f>
        <v>980</v>
      </c>
      <c r="L1054" s="326">
        <v>980</v>
      </c>
      <c r="M1054" s="326"/>
      <c r="N1054"/>
      <c r="O1054"/>
      <c r="P1054"/>
      <c r="Q1054" s="327" t="s">
        <v>2880</v>
      </c>
      <c r="R1054" s="327" t="s">
        <v>2876</v>
      </c>
      <c r="S1054" s="327" t="s">
        <v>2898</v>
      </c>
      <c r="II1054" s="333"/>
      <c r="IJ1054" s="333"/>
      <c r="IK1054" s="333"/>
      <c r="IL1054" s="333"/>
      <c r="IM1054" s="333"/>
      <c r="IN1054" s="333"/>
      <c r="IO1054"/>
      <c r="IP1054"/>
      <c r="IQ1054"/>
      <c r="IR1054"/>
      <c r="IS1054"/>
      <c r="IT1054"/>
      <c r="IU1054"/>
      <c r="IV1054"/>
    </row>
    <row r="1055" spans="1:256" s="332" customFormat="1" ht="15.75" customHeight="1">
      <c r="A1055" s="322"/>
      <c r="B1055" s="322" t="s">
        <v>2961</v>
      </c>
      <c r="C1055" s="323" t="s">
        <v>2962</v>
      </c>
      <c r="D1055" s="324" t="s">
        <v>2963</v>
      </c>
      <c r="E1055" s="325">
        <v>2014</v>
      </c>
      <c r="F1055" s="325">
        <v>8</v>
      </c>
      <c r="G1055" s="325">
        <v>720</v>
      </c>
      <c r="H1055"/>
      <c r="I1055" s="325"/>
      <c r="J1055" s="326">
        <f>L1055*1.1</f>
        <v>660</v>
      </c>
      <c r="K1055" s="55">
        <f>L1055-L1055*$J$2%</f>
        <v>600</v>
      </c>
      <c r="L1055" s="326">
        <v>600</v>
      </c>
      <c r="M1055" s="326"/>
      <c r="N1055"/>
      <c r="O1055"/>
      <c r="P1055"/>
      <c r="Q1055" s="327" t="s">
        <v>2880</v>
      </c>
      <c r="R1055" s="327" t="s">
        <v>2876</v>
      </c>
      <c r="S1055" s="327" t="s">
        <v>2898</v>
      </c>
      <c r="II1055" s="333"/>
      <c r="IJ1055" s="333"/>
      <c r="IK1055" s="333"/>
      <c r="IL1055" s="333"/>
      <c r="IM1055" s="333"/>
      <c r="IN1055" s="333"/>
      <c r="IO1055"/>
      <c r="IP1055"/>
      <c r="IQ1055"/>
      <c r="IR1055"/>
      <c r="IS1055"/>
      <c r="IT1055"/>
      <c r="IU1055"/>
      <c r="IV1055"/>
    </row>
    <row r="1056" spans="1:256" s="332" customFormat="1" ht="15.75" customHeight="1">
      <c r="A1056" s="322"/>
      <c r="B1056" s="322" t="s">
        <v>2964</v>
      </c>
      <c r="C1056" s="323" t="s">
        <v>2965</v>
      </c>
      <c r="D1056" s="324" t="s">
        <v>2966</v>
      </c>
      <c r="E1056" s="325">
        <v>2016</v>
      </c>
      <c r="F1056" s="325">
        <v>30</v>
      </c>
      <c r="G1056" s="325">
        <v>188</v>
      </c>
      <c r="H1056"/>
      <c r="I1056" s="325"/>
      <c r="J1056" s="326">
        <f>L1056*1.1</f>
        <v>275</v>
      </c>
      <c r="K1056" s="55">
        <f>L1056-L1056*$J$2%</f>
        <v>250</v>
      </c>
      <c r="L1056" s="326">
        <v>250</v>
      </c>
      <c r="M1056" s="326"/>
      <c r="N1056"/>
      <c r="O1056"/>
      <c r="P1056"/>
      <c r="Q1056" s="327" t="s">
        <v>2880</v>
      </c>
      <c r="R1056" s="327" t="s">
        <v>2876</v>
      </c>
      <c r="S1056" s="327" t="s">
        <v>2905</v>
      </c>
      <c r="II1056" s="333"/>
      <c r="IJ1056" s="333"/>
      <c r="IK1056" s="333"/>
      <c r="IL1056" s="333"/>
      <c r="IM1056" s="333"/>
      <c r="IN1056" s="333"/>
      <c r="IO1056"/>
      <c r="IP1056"/>
      <c r="IQ1056"/>
      <c r="IR1056"/>
      <c r="IS1056"/>
      <c r="IT1056"/>
      <c r="IU1056"/>
      <c r="IV1056"/>
    </row>
    <row r="1057" spans="1:256" s="332" customFormat="1" ht="15.75" customHeight="1">
      <c r="A1057" s="322"/>
      <c r="B1057" s="322" t="s">
        <v>2967</v>
      </c>
      <c r="C1057" s="323" t="s">
        <v>2968</v>
      </c>
      <c r="D1057" s="324" t="s">
        <v>2969</v>
      </c>
      <c r="E1057" s="325">
        <v>2015</v>
      </c>
      <c r="F1057" s="325">
        <v>18</v>
      </c>
      <c r="G1057" s="325" t="s">
        <v>2970</v>
      </c>
      <c r="H1057"/>
      <c r="I1057" s="93" t="s">
        <v>71</v>
      </c>
      <c r="J1057" s="326">
        <f>L1057*1.18</f>
        <v>401.2</v>
      </c>
      <c r="K1057" s="55">
        <f>L1057-L1057*$J$2%</f>
        <v>340</v>
      </c>
      <c r="L1057" s="326">
        <v>340</v>
      </c>
      <c r="M1057" s="326"/>
      <c r="N1057"/>
      <c r="O1057"/>
      <c r="P1057"/>
      <c r="Q1057" s="327" t="s">
        <v>2880</v>
      </c>
      <c r="R1057" s="327" t="s">
        <v>2876</v>
      </c>
      <c r="S1057" s="327" t="s">
        <v>2898</v>
      </c>
      <c r="II1057" s="333"/>
      <c r="IJ1057" s="333"/>
      <c r="IK1057" s="333"/>
      <c r="IL1057" s="333"/>
      <c r="IM1057" s="333"/>
      <c r="IN1057" s="333"/>
      <c r="IO1057"/>
      <c r="IP1057"/>
      <c r="IQ1057"/>
      <c r="IR1057"/>
      <c r="IS1057"/>
      <c r="IT1057"/>
      <c r="IU1057"/>
      <c r="IV1057"/>
    </row>
    <row r="1058" spans="1:256" s="332" customFormat="1" ht="15.75" customHeight="1">
      <c r="A1058" s="322"/>
      <c r="B1058" s="322"/>
      <c r="C1058" s="323"/>
      <c r="D1058" s="335" t="s">
        <v>2971</v>
      </c>
      <c r="E1058" s="325"/>
      <c r="F1058" s="325"/>
      <c r="G1058" s="325"/>
      <c r="H1058"/>
      <c r="I1058" s="325"/>
      <c r="J1058" s="326"/>
      <c r="K1058" s="55"/>
      <c r="L1058" s="326"/>
      <c r="M1058" s="326"/>
      <c r="N1058"/>
      <c r="O1058"/>
      <c r="P1058"/>
      <c r="Q1058" s="327"/>
      <c r="R1058" s="327" t="s">
        <v>2876</v>
      </c>
      <c r="S1058" s="327" t="s">
        <v>2905</v>
      </c>
      <c r="II1058" s="333"/>
      <c r="IJ1058" s="333"/>
      <c r="IK1058" s="333"/>
      <c r="IL1058" s="333"/>
      <c r="IM1058" s="333"/>
      <c r="IN1058" s="333"/>
      <c r="IO1058"/>
      <c r="IP1058"/>
      <c r="IQ1058"/>
      <c r="IR1058"/>
      <c r="IS1058"/>
      <c r="IT1058"/>
      <c r="IU1058"/>
      <c r="IV1058"/>
    </row>
    <row r="1059" spans="1:256" s="332" customFormat="1" ht="15.75" customHeight="1">
      <c r="A1059" s="322"/>
      <c r="B1059" s="322" t="s">
        <v>2972</v>
      </c>
      <c r="C1059" s="323" t="s">
        <v>2973</v>
      </c>
      <c r="D1059" s="324" t="s">
        <v>2974</v>
      </c>
      <c r="E1059" s="325">
        <v>2010</v>
      </c>
      <c r="F1059" s="325">
        <v>18</v>
      </c>
      <c r="G1059" s="325">
        <v>256</v>
      </c>
      <c r="H1059"/>
      <c r="I1059" s="325"/>
      <c r="J1059" s="326">
        <f>L1059*1.1</f>
        <v>198.00000000000003</v>
      </c>
      <c r="K1059" s="55">
        <f>L1059-L1059*$J$2%</f>
        <v>180</v>
      </c>
      <c r="L1059" s="326">
        <v>180</v>
      </c>
      <c r="M1059" s="326"/>
      <c r="N1059"/>
      <c r="O1059"/>
      <c r="P1059"/>
      <c r="Q1059" s="327" t="s">
        <v>2880</v>
      </c>
      <c r="R1059" s="327" t="s">
        <v>2876</v>
      </c>
      <c r="S1059" s="327" t="s">
        <v>2898</v>
      </c>
      <c r="II1059" s="333"/>
      <c r="IJ1059" s="333"/>
      <c r="IK1059" s="333"/>
      <c r="IL1059" s="333"/>
      <c r="IM1059" s="333"/>
      <c r="IN1059" s="333"/>
      <c r="IO1059"/>
      <c r="IP1059"/>
      <c r="IQ1059"/>
      <c r="IR1059"/>
      <c r="IS1059"/>
      <c r="IT1059"/>
      <c r="IU1059"/>
      <c r="IV1059"/>
    </row>
    <row r="1060" spans="1:256" s="332" customFormat="1" ht="15.75" customHeight="1">
      <c r="A1060" s="322"/>
      <c r="B1060" s="322" t="s">
        <v>2975</v>
      </c>
      <c r="C1060" s="323" t="s">
        <v>2976</v>
      </c>
      <c r="D1060" s="324" t="s">
        <v>2977</v>
      </c>
      <c r="E1060" s="325">
        <v>2016</v>
      </c>
      <c r="F1060" s="325">
        <v>18</v>
      </c>
      <c r="G1060" s="325">
        <v>288</v>
      </c>
      <c r="H1060"/>
      <c r="I1060" s="325"/>
      <c r="J1060" s="326">
        <f>L1060*1.1</f>
        <v>374.00000000000006</v>
      </c>
      <c r="K1060" s="55">
        <f>L1060-L1060*$J$2%</f>
        <v>340</v>
      </c>
      <c r="L1060" s="326">
        <v>340</v>
      </c>
      <c r="M1060" s="326"/>
      <c r="N1060"/>
      <c r="O1060"/>
      <c r="P1060"/>
      <c r="Q1060" s="327" t="s">
        <v>2880</v>
      </c>
      <c r="R1060" s="327" t="s">
        <v>2876</v>
      </c>
      <c r="S1060" s="327" t="s">
        <v>2898</v>
      </c>
      <c r="II1060" s="333"/>
      <c r="IJ1060" s="333"/>
      <c r="IK1060" s="333"/>
      <c r="IL1060" s="333"/>
      <c r="IM1060" s="333"/>
      <c r="IN1060" s="333"/>
      <c r="IO1060"/>
      <c r="IP1060"/>
      <c r="IQ1060"/>
      <c r="IR1060"/>
      <c r="IS1060"/>
      <c r="IT1060"/>
      <c r="IU1060"/>
      <c r="IV1060"/>
    </row>
    <row r="1061" spans="1:256" s="332" customFormat="1" ht="15.75" customHeight="1">
      <c r="A1061" s="322"/>
      <c r="B1061" s="322" t="s">
        <v>2978</v>
      </c>
      <c r="C1061" s="323" t="s">
        <v>2976</v>
      </c>
      <c r="D1061" s="324" t="s">
        <v>2979</v>
      </c>
      <c r="E1061" s="325">
        <v>2016</v>
      </c>
      <c r="F1061" s="325">
        <v>14</v>
      </c>
      <c r="G1061" s="325">
        <v>340</v>
      </c>
      <c r="H1061"/>
      <c r="I1061" s="325"/>
      <c r="J1061" s="326">
        <f>L1061*1.1</f>
        <v>407.00000000000006</v>
      </c>
      <c r="K1061" s="55">
        <f>L1061-L1061*$J$2%</f>
        <v>370</v>
      </c>
      <c r="L1061" s="326">
        <v>370</v>
      </c>
      <c r="M1061" s="326"/>
      <c r="N1061"/>
      <c r="O1061"/>
      <c r="P1061"/>
      <c r="Q1061" s="327" t="s">
        <v>2880</v>
      </c>
      <c r="R1061" s="327" t="s">
        <v>2876</v>
      </c>
      <c r="S1061" s="327" t="s">
        <v>2905</v>
      </c>
      <c r="II1061" s="333"/>
      <c r="IJ1061" s="333"/>
      <c r="IK1061" s="333"/>
      <c r="IL1061" s="333"/>
      <c r="IM1061" s="333"/>
      <c r="IN1061" s="333"/>
      <c r="IO1061"/>
      <c r="IP1061"/>
      <c r="IQ1061"/>
      <c r="IR1061"/>
      <c r="IS1061"/>
      <c r="IT1061"/>
      <c r="IU1061"/>
      <c r="IV1061"/>
    </row>
    <row r="1062" spans="1:256" s="332" customFormat="1" ht="15.75" customHeight="1">
      <c r="A1062" s="322"/>
      <c r="B1062" s="322" t="s">
        <v>2980</v>
      </c>
      <c r="C1062" s="323" t="s">
        <v>2976</v>
      </c>
      <c r="D1062" s="324" t="s">
        <v>2981</v>
      </c>
      <c r="E1062" s="325">
        <v>2016</v>
      </c>
      <c r="F1062" s="325">
        <v>16</v>
      </c>
      <c r="G1062" s="325">
        <v>328</v>
      </c>
      <c r="H1062"/>
      <c r="I1062" s="325"/>
      <c r="J1062" s="326">
        <f>L1062*1.1</f>
        <v>407.00000000000006</v>
      </c>
      <c r="K1062" s="55">
        <f>L1062-L1062*$J$2%</f>
        <v>370</v>
      </c>
      <c r="L1062" s="326">
        <v>370</v>
      </c>
      <c r="M1062" s="326"/>
      <c r="N1062"/>
      <c r="O1062"/>
      <c r="P1062"/>
      <c r="Q1062" s="327" t="s">
        <v>2880</v>
      </c>
      <c r="R1062" s="327" t="s">
        <v>2876</v>
      </c>
      <c r="S1062" s="327" t="s">
        <v>2905</v>
      </c>
      <c r="II1062" s="333"/>
      <c r="IJ1062" s="333"/>
      <c r="IK1062" s="333"/>
      <c r="IL1062" s="333"/>
      <c r="IM1062" s="333"/>
      <c r="IN1062" s="333"/>
      <c r="IO1062"/>
      <c r="IP1062"/>
      <c r="IQ1062"/>
      <c r="IR1062"/>
      <c r="IS1062"/>
      <c r="IT1062"/>
      <c r="IU1062"/>
      <c r="IV1062"/>
    </row>
    <row r="1063" spans="1:256" s="332" customFormat="1" ht="15.75" customHeight="1">
      <c r="A1063" s="322"/>
      <c r="B1063" s="322" t="s">
        <v>2982</v>
      </c>
      <c r="C1063" s="323" t="s">
        <v>2983</v>
      </c>
      <c r="D1063" s="324" t="s">
        <v>2984</v>
      </c>
      <c r="E1063" s="325">
        <v>2016</v>
      </c>
      <c r="F1063" s="325">
        <v>18</v>
      </c>
      <c r="G1063" s="325">
        <v>314</v>
      </c>
      <c r="H1063"/>
      <c r="I1063" s="325"/>
      <c r="J1063" s="326">
        <f>L1063*1.1</f>
        <v>374.00000000000006</v>
      </c>
      <c r="K1063" s="55">
        <f>L1063-L1063*$J$2%</f>
        <v>340</v>
      </c>
      <c r="L1063" s="326">
        <v>340</v>
      </c>
      <c r="M1063" s="326"/>
      <c r="N1063"/>
      <c r="O1063"/>
      <c r="P1063"/>
      <c r="Q1063" s="327" t="s">
        <v>2880</v>
      </c>
      <c r="R1063" s="327" t="s">
        <v>2876</v>
      </c>
      <c r="S1063" s="327" t="s">
        <v>2905</v>
      </c>
      <c r="II1063" s="333"/>
      <c r="IJ1063" s="333"/>
      <c r="IK1063" s="333"/>
      <c r="IL1063" s="333"/>
      <c r="IM1063" s="333"/>
      <c r="IN1063" s="333"/>
      <c r="IO1063"/>
      <c r="IP1063"/>
      <c r="IQ1063"/>
      <c r="IR1063"/>
      <c r="IS1063"/>
      <c r="IT1063"/>
      <c r="IU1063"/>
      <c r="IV1063"/>
    </row>
    <row r="1064" spans="1:256" s="332" customFormat="1" ht="18.75" customHeight="1">
      <c r="A1064" s="322"/>
      <c r="B1064" s="322" t="s">
        <v>2985</v>
      </c>
      <c r="C1064" s="323" t="s">
        <v>2986</v>
      </c>
      <c r="D1064" s="324" t="s">
        <v>2987</v>
      </c>
      <c r="E1064" s="325">
        <v>2015</v>
      </c>
      <c r="F1064" s="325">
        <v>10</v>
      </c>
      <c r="G1064" s="325">
        <v>432</v>
      </c>
      <c r="H1064"/>
      <c r="I1064" s="325"/>
      <c r="J1064" s="326">
        <f>L1064*1.1</f>
        <v>407.00000000000006</v>
      </c>
      <c r="K1064" s="55">
        <f>L1064-L1064*$J$2%</f>
        <v>370</v>
      </c>
      <c r="L1064" s="326">
        <v>370</v>
      </c>
      <c r="M1064" s="326"/>
      <c r="N1064"/>
      <c r="O1064"/>
      <c r="P1064"/>
      <c r="Q1064" s="327" t="s">
        <v>2880</v>
      </c>
      <c r="R1064" s="327"/>
      <c r="S1064" s="327"/>
      <c r="II1064" s="333"/>
      <c r="IJ1064" s="333"/>
      <c r="IK1064" s="333"/>
      <c r="IL1064" s="333"/>
      <c r="IM1064" s="333"/>
      <c r="IN1064" s="333"/>
      <c r="IO1064"/>
      <c r="IP1064"/>
      <c r="IQ1064"/>
      <c r="IR1064"/>
      <c r="IS1064"/>
      <c r="IT1064"/>
      <c r="IU1064"/>
      <c r="IV1064"/>
    </row>
    <row r="1065" spans="1:256" s="332" customFormat="1" ht="15.75" customHeight="1">
      <c r="A1065" s="322"/>
      <c r="B1065" s="322"/>
      <c r="C1065" s="323"/>
      <c r="D1065" s="335" t="s">
        <v>2988</v>
      </c>
      <c r="E1065" s="325"/>
      <c r="F1065" s="325"/>
      <c r="G1065" s="325"/>
      <c r="H1065"/>
      <c r="I1065" s="325"/>
      <c r="J1065" s="326"/>
      <c r="K1065" s="55"/>
      <c r="L1065" s="326"/>
      <c r="M1065" s="326"/>
      <c r="N1065"/>
      <c r="O1065"/>
      <c r="P1065"/>
      <c r="Q1065" s="327"/>
      <c r="R1065" s="327" t="s">
        <v>2971</v>
      </c>
      <c r="S1065" s="327" t="s">
        <v>2989</v>
      </c>
      <c r="II1065" s="333"/>
      <c r="IJ1065" s="333"/>
      <c r="IK1065" s="333"/>
      <c r="IL1065" s="333"/>
      <c r="IM1065" s="333"/>
      <c r="IN1065" s="333"/>
      <c r="IO1065"/>
      <c r="IP1065"/>
      <c r="IQ1065"/>
      <c r="IR1065"/>
      <c r="IS1065"/>
      <c r="IT1065"/>
      <c r="IU1065"/>
      <c r="IV1065"/>
    </row>
    <row r="1066" spans="1:256" s="332" customFormat="1" ht="15.75" customHeight="1">
      <c r="A1066" s="322"/>
      <c r="B1066" s="322"/>
      <c r="C1066" s="323"/>
      <c r="D1066" s="335" t="s">
        <v>2990</v>
      </c>
      <c r="E1066" s="325"/>
      <c r="F1066" s="325"/>
      <c r="G1066" s="325"/>
      <c r="H1066"/>
      <c r="I1066" s="325"/>
      <c r="J1066" s="326"/>
      <c r="K1066" s="55"/>
      <c r="L1066" s="326"/>
      <c r="M1066" s="326"/>
      <c r="N1066"/>
      <c r="O1066"/>
      <c r="P1066"/>
      <c r="Q1066" s="327"/>
      <c r="R1066" s="327" t="s">
        <v>2971</v>
      </c>
      <c r="S1066" s="327" t="s">
        <v>2989</v>
      </c>
      <c r="II1066" s="333"/>
      <c r="IJ1066" s="333"/>
      <c r="IK1066" s="333"/>
      <c r="IL1066" s="333"/>
      <c r="IM1066" s="333"/>
      <c r="IN1066" s="333"/>
      <c r="IO1066"/>
      <c r="IP1066"/>
      <c r="IQ1066"/>
      <c r="IR1066"/>
      <c r="IS1066"/>
      <c r="IT1066"/>
      <c r="IU1066"/>
      <c r="IV1066"/>
    </row>
    <row r="1067" spans="1:256" s="332" customFormat="1" ht="15.75" customHeight="1">
      <c r="A1067" s="322"/>
      <c r="B1067" s="322" t="s">
        <v>2991</v>
      </c>
      <c r="C1067" s="323" t="s">
        <v>2992</v>
      </c>
      <c r="D1067" s="324" t="s">
        <v>2993</v>
      </c>
      <c r="E1067" s="325">
        <v>2015</v>
      </c>
      <c r="F1067" s="325">
        <v>24</v>
      </c>
      <c r="G1067" s="325">
        <v>280</v>
      </c>
      <c r="H1067"/>
      <c r="I1067" s="325"/>
      <c r="J1067" s="326">
        <f>L1067*1.1</f>
        <v>330</v>
      </c>
      <c r="K1067" s="55">
        <f>L1067-L1067*$J$2%</f>
        <v>300</v>
      </c>
      <c r="L1067" s="326">
        <v>300</v>
      </c>
      <c r="M1067" s="326"/>
      <c r="N1067"/>
      <c r="O1067"/>
      <c r="P1067"/>
      <c r="Q1067" s="327" t="s">
        <v>2880</v>
      </c>
      <c r="R1067" s="327" t="s">
        <v>2971</v>
      </c>
      <c r="S1067" s="327" t="s">
        <v>2989</v>
      </c>
      <c r="II1067" s="333"/>
      <c r="IJ1067" s="333"/>
      <c r="IK1067" s="333"/>
      <c r="IL1067" s="333"/>
      <c r="IM1067" s="333"/>
      <c r="IN1067" s="333"/>
      <c r="IO1067"/>
      <c r="IP1067"/>
      <c r="IQ1067"/>
      <c r="IR1067"/>
      <c r="IS1067"/>
      <c r="IT1067"/>
      <c r="IU1067"/>
      <c r="IV1067"/>
    </row>
    <row r="1068" spans="1:256" s="332" customFormat="1" ht="15.75" customHeight="1">
      <c r="A1068" s="322"/>
      <c r="B1068" s="322" t="s">
        <v>2994</v>
      </c>
      <c r="C1068" s="323" t="s">
        <v>2995</v>
      </c>
      <c r="D1068" s="324" t="s">
        <v>2996</v>
      </c>
      <c r="E1068" s="325">
        <v>2016</v>
      </c>
      <c r="F1068" s="325">
        <v>32</v>
      </c>
      <c r="G1068" s="325">
        <v>176</v>
      </c>
      <c r="H1068"/>
      <c r="I1068" s="93" t="s">
        <v>71</v>
      </c>
      <c r="J1068" s="326">
        <f>L1068*1.1</f>
        <v>275</v>
      </c>
      <c r="K1068" s="55">
        <f>L1068-L1068*$J$2%</f>
        <v>250</v>
      </c>
      <c r="L1068" s="326">
        <v>250</v>
      </c>
      <c r="M1068" s="326"/>
      <c r="N1068"/>
      <c r="O1068"/>
      <c r="P1068"/>
      <c r="Q1068" s="327" t="s">
        <v>2880</v>
      </c>
      <c r="R1068" s="327" t="s">
        <v>2971</v>
      </c>
      <c r="S1068" s="327" t="s">
        <v>2989</v>
      </c>
      <c r="II1068" s="333"/>
      <c r="IJ1068" s="333"/>
      <c r="IK1068" s="333"/>
      <c r="IL1068" s="333"/>
      <c r="IM1068" s="333"/>
      <c r="IN1068" s="333"/>
      <c r="IO1068"/>
      <c r="IP1068"/>
      <c r="IQ1068"/>
      <c r="IR1068"/>
      <c r="IS1068"/>
      <c r="IT1068"/>
      <c r="IU1068"/>
      <c r="IV1068"/>
    </row>
    <row r="1069" spans="1:256" s="332" customFormat="1" ht="17.25" customHeight="1">
      <c r="A1069" s="322"/>
      <c r="B1069" s="322" t="s">
        <v>2997</v>
      </c>
      <c r="C1069" s="323" t="s">
        <v>2998</v>
      </c>
      <c r="D1069" s="324" t="s">
        <v>2999</v>
      </c>
      <c r="E1069" s="325">
        <v>2016</v>
      </c>
      <c r="F1069" s="325">
        <v>20</v>
      </c>
      <c r="G1069" s="325">
        <v>296</v>
      </c>
      <c r="H1069"/>
      <c r="I1069" s="325"/>
      <c r="J1069" s="326">
        <f>L1069*1.1</f>
        <v>407.00000000000006</v>
      </c>
      <c r="K1069" s="55">
        <f>L1069-L1069*$J$2%</f>
        <v>370</v>
      </c>
      <c r="L1069" s="326">
        <v>370</v>
      </c>
      <c r="M1069" s="326"/>
      <c r="N1069"/>
      <c r="O1069"/>
      <c r="P1069"/>
      <c r="Q1069" s="327" t="s">
        <v>2880</v>
      </c>
      <c r="R1069" s="327"/>
      <c r="S1069" s="327"/>
      <c r="II1069" s="333"/>
      <c r="IJ1069" s="333"/>
      <c r="IK1069" s="333"/>
      <c r="IL1069" s="333"/>
      <c r="IM1069" s="333"/>
      <c r="IN1069" s="333"/>
      <c r="IO1069"/>
      <c r="IP1069"/>
      <c r="IQ1069"/>
      <c r="IR1069"/>
      <c r="IS1069"/>
      <c r="IT1069"/>
      <c r="IU1069"/>
      <c r="IV1069"/>
    </row>
    <row r="1070" spans="1:256" s="332" customFormat="1" ht="15.75" customHeight="1">
      <c r="A1070" s="322"/>
      <c r="B1070" s="322" t="s">
        <v>3000</v>
      </c>
      <c r="C1070" s="323" t="s">
        <v>3001</v>
      </c>
      <c r="D1070" s="324" t="s">
        <v>3002</v>
      </c>
      <c r="E1070" s="325">
        <v>2016</v>
      </c>
      <c r="F1070" s="325">
        <v>18</v>
      </c>
      <c r="G1070" s="325" t="s">
        <v>3003</v>
      </c>
      <c r="H1070"/>
      <c r="I1070" s="93" t="s">
        <v>71</v>
      </c>
      <c r="J1070" s="326">
        <f>L1070*1.1</f>
        <v>330</v>
      </c>
      <c r="K1070" s="55">
        <f>L1070-L1070*$J$2%</f>
        <v>300</v>
      </c>
      <c r="L1070" s="326">
        <v>300</v>
      </c>
      <c r="M1070" s="326"/>
      <c r="N1070"/>
      <c r="O1070"/>
      <c r="P1070"/>
      <c r="Q1070" s="327" t="s">
        <v>2880</v>
      </c>
      <c r="R1070" s="327" t="s">
        <v>2988</v>
      </c>
      <c r="S1070" s="327" t="s">
        <v>2989</v>
      </c>
      <c r="II1070" s="333"/>
      <c r="IJ1070" s="333"/>
      <c r="IK1070" s="333"/>
      <c r="IL1070" s="333"/>
      <c r="IM1070" s="333"/>
      <c r="IN1070" s="333"/>
      <c r="IO1070"/>
      <c r="IP1070"/>
      <c r="IQ1070"/>
      <c r="IR1070"/>
      <c r="IS1070"/>
      <c r="IT1070"/>
      <c r="IU1070"/>
      <c r="IV1070"/>
    </row>
    <row r="1071" spans="1:256" s="332" customFormat="1" ht="18" customHeight="1">
      <c r="A1071" s="322"/>
      <c r="B1071" s="322" t="s">
        <v>3004</v>
      </c>
      <c r="C1071" s="323" t="s">
        <v>3001</v>
      </c>
      <c r="D1071" s="324" t="s">
        <v>3005</v>
      </c>
      <c r="E1071" s="325">
        <v>2016</v>
      </c>
      <c r="F1071" s="325">
        <v>7</v>
      </c>
      <c r="G1071" s="325" t="s">
        <v>3006</v>
      </c>
      <c r="H1071"/>
      <c r="I1071" s="93" t="s">
        <v>71</v>
      </c>
      <c r="J1071" s="326">
        <f>L1071*1.1</f>
        <v>660</v>
      </c>
      <c r="K1071" s="55">
        <f>L1071-L1071*$J$2%</f>
        <v>600</v>
      </c>
      <c r="L1071" s="326">
        <v>600</v>
      </c>
      <c r="M1071" s="326"/>
      <c r="N1071"/>
      <c r="O1071"/>
      <c r="P1071"/>
      <c r="Q1071" s="327" t="s">
        <v>2880</v>
      </c>
      <c r="R1071" s="327"/>
      <c r="S1071" s="327"/>
      <c r="II1071" s="333"/>
      <c r="IJ1071" s="333"/>
      <c r="IK1071" s="333"/>
      <c r="IL1071" s="333"/>
      <c r="IM1071" s="333"/>
      <c r="IN1071" s="333"/>
      <c r="IO1071"/>
      <c r="IP1071"/>
      <c r="IQ1071"/>
      <c r="IR1071"/>
      <c r="IS1071"/>
      <c r="IT1071"/>
      <c r="IU1071"/>
      <c r="IV1071"/>
    </row>
    <row r="1072" spans="1:256" s="332" customFormat="1" ht="15.75" customHeight="1">
      <c r="A1072" s="322"/>
      <c r="B1072" s="322" t="s">
        <v>3007</v>
      </c>
      <c r="C1072" s="323" t="s">
        <v>3008</v>
      </c>
      <c r="D1072" s="324" t="s">
        <v>3009</v>
      </c>
      <c r="E1072" s="325">
        <v>2016</v>
      </c>
      <c r="F1072" s="325">
        <v>14</v>
      </c>
      <c r="G1072" s="325">
        <v>224</v>
      </c>
      <c r="H1072"/>
      <c r="I1072" s="93" t="s">
        <v>71</v>
      </c>
      <c r="J1072" s="326">
        <f>L1072*1.1</f>
        <v>275</v>
      </c>
      <c r="K1072" s="55">
        <f>L1072-L1072*$J$2%</f>
        <v>250</v>
      </c>
      <c r="L1072" s="326">
        <v>250</v>
      </c>
      <c r="M1072" s="326"/>
      <c r="N1072"/>
      <c r="O1072"/>
      <c r="P1072"/>
      <c r="Q1072" s="327" t="s">
        <v>2880</v>
      </c>
      <c r="R1072" s="327" t="s">
        <v>3010</v>
      </c>
      <c r="S1072" s="327" t="s">
        <v>2898</v>
      </c>
      <c r="II1072" s="333"/>
      <c r="IJ1072" s="333"/>
      <c r="IK1072" s="333"/>
      <c r="IL1072" s="333"/>
      <c r="IM1072" s="333"/>
      <c r="IN1072" s="333"/>
      <c r="IO1072"/>
      <c r="IP1072"/>
      <c r="IQ1072"/>
      <c r="IR1072"/>
      <c r="IS1072"/>
      <c r="IT1072"/>
      <c r="IU1072"/>
      <c r="IV1072"/>
    </row>
    <row r="1073" spans="1:256" s="332" customFormat="1" ht="15.75" customHeight="1" hidden="1">
      <c r="A1073" s="322"/>
      <c r="B1073" s="322"/>
      <c r="C1073" s="323"/>
      <c r="D1073" s="335" t="s">
        <v>3011</v>
      </c>
      <c r="E1073" s="325"/>
      <c r="F1073" s="325"/>
      <c r="G1073" s="325"/>
      <c r="H1073"/>
      <c r="I1073" s="325"/>
      <c r="J1073" s="326"/>
      <c r="K1073" s="55"/>
      <c r="L1073" s="326"/>
      <c r="M1073" s="326"/>
      <c r="N1073"/>
      <c r="O1073"/>
      <c r="P1073"/>
      <c r="Q1073" s="327"/>
      <c r="R1073" s="327" t="s">
        <v>3010</v>
      </c>
      <c r="S1073" s="327" t="s">
        <v>2898</v>
      </c>
      <c r="II1073" s="333"/>
      <c r="IJ1073" s="333"/>
      <c r="IK1073" s="333"/>
      <c r="IL1073" s="333"/>
      <c r="IM1073" s="333"/>
      <c r="IN1073" s="333"/>
      <c r="IO1073"/>
      <c r="IP1073"/>
      <c r="IQ1073"/>
      <c r="IR1073"/>
      <c r="IS1073"/>
      <c r="IT1073"/>
      <c r="IU1073"/>
      <c r="IV1073"/>
    </row>
    <row r="1074" spans="1:256" s="332" customFormat="1" ht="15.75" customHeight="1">
      <c r="A1074" s="322"/>
      <c r="B1074" s="322"/>
      <c r="C1074" s="323"/>
      <c r="D1074" s="335" t="s">
        <v>3012</v>
      </c>
      <c r="E1074" s="325"/>
      <c r="F1074" s="325"/>
      <c r="G1074" s="325"/>
      <c r="H1074"/>
      <c r="I1074" s="325"/>
      <c r="J1074" s="326"/>
      <c r="K1074" s="55"/>
      <c r="L1074" s="326"/>
      <c r="M1074" s="326"/>
      <c r="N1074"/>
      <c r="O1074"/>
      <c r="P1074"/>
      <c r="Q1074" s="327"/>
      <c r="R1074" s="327" t="s">
        <v>3010</v>
      </c>
      <c r="S1074" s="327" t="s">
        <v>2898</v>
      </c>
      <c r="II1074" s="333"/>
      <c r="IJ1074" s="333"/>
      <c r="IK1074" s="333"/>
      <c r="IL1074" s="333"/>
      <c r="IM1074" s="333"/>
      <c r="IN1074" s="333"/>
      <c r="IO1074"/>
      <c r="IP1074"/>
      <c r="IQ1074"/>
      <c r="IR1074"/>
      <c r="IS1074"/>
      <c r="IT1074"/>
      <c r="IU1074"/>
      <c r="IV1074"/>
    </row>
    <row r="1075" spans="1:256" s="332" customFormat="1" ht="15.75" customHeight="1">
      <c r="A1075" s="322"/>
      <c r="B1075" s="322" t="s">
        <v>3013</v>
      </c>
      <c r="C1075" s="323" t="s">
        <v>3014</v>
      </c>
      <c r="D1075" s="324" t="s">
        <v>3015</v>
      </c>
      <c r="E1075" s="325">
        <v>2008</v>
      </c>
      <c r="F1075" s="325">
        <v>42</v>
      </c>
      <c r="G1075" s="325">
        <v>128</v>
      </c>
      <c r="H1075"/>
      <c r="I1075" s="325"/>
      <c r="J1075" s="326">
        <f>L1075*1.1</f>
        <v>132</v>
      </c>
      <c r="K1075" s="55">
        <f>L1075-L1075*$J$2%</f>
        <v>120</v>
      </c>
      <c r="L1075" s="326">
        <v>120</v>
      </c>
      <c r="M1075" s="326"/>
      <c r="N1075"/>
      <c r="O1075"/>
      <c r="P1075"/>
      <c r="Q1075" s="327" t="s">
        <v>2880</v>
      </c>
      <c r="R1075" s="327" t="s">
        <v>3010</v>
      </c>
      <c r="S1075" s="327" t="s">
        <v>2898</v>
      </c>
      <c r="II1075" s="333"/>
      <c r="IJ1075" s="333"/>
      <c r="IK1075" s="333"/>
      <c r="IL1075" s="333"/>
      <c r="IM1075" s="333"/>
      <c r="IN1075" s="333"/>
      <c r="IO1075"/>
      <c r="IP1075"/>
      <c r="IQ1075"/>
      <c r="IR1075"/>
      <c r="IS1075"/>
      <c r="IT1075"/>
      <c r="IU1075"/>
      <c r="IV1075"/>
    </row>
    <row r="1076" spans="1:256" s="332" customFormat="1" ht="18" customHeight="1">
      <c r="A1076" s="322"/>
      <c r="B1076" s="322" t="s">
        <v>3016</v>
      </c>
      <c r="C1076" s="323" t="s">
        <v>3017</v>
      </c>
      <c r="D1076" s="324" t="s">
        <v>3018</v>
      </c>
      <c r="E1076" s="325">
        <v>2015</v>
      </c>
      <c r="F1076" s="325">
        <v>60</v>
      </c>
      <c r="G1076" s="325">
        <v>72</v>
      </c>
      <c r="H1076"/>
      <c r="I1076" s="325"/>
      <c r="J1076" s="326">
        <f>L1076*1.1</f>
        <v>165</v>
      </c>
      <c r="K1076" s="55">
        <f>L1076-L1076*$J$2%</f>
        <v>150</v>
      </c>
      <c r="L1076" s="326">
        <v>150</v>
      </c>
      <c r="M1076" s="326"/>
      <c r="N1076"/>
      <c r="O1076"/>
      <c r="P1076"/>
      <c r="Q1076" s="327" t="s">
        <v>2880</v>
      </c>
      <c r="R1076" s="327" t="s">
        <v>3019</v>
      </c>
      <c r="S1076" s="327" t="s">
        <v>3020</v>
      </c>
      <c r="II1076" s="333"/>
      <c r="IJ1076" s="333"/>
      <c r="IK1076" s="333"/>
      <c r="IL1076" s="333"/>
      <c r="IM1076" s="333"/>
      <c r="IN1076" s="333"/>
      <c r="IO1076"/>
      <c r="IP1076"/>
      <c r="IQ1076"/>
      <c r="IR1076"/>
      <c r="IS1076"/>
      <c r="IT1076"/>
      <c r="IU1076"/>
      <c r="IV1076"/>
    </row>
    <row r="1077" spans="1:256" s="332" customFormat="1" ht="16.5" customHeight="1">
      <c r="A1077" s="322"/>
      <c r="B1077" s="336" t="s">
        <v>3021</v>
      </c>
      <c r="C1077" s="337" t="s">
        <v>3022</v>
      </c>
      <c r="D1077" s="338" t="s">
        <v>3023</v>
      </c>
      <c r="E1077" s="339">
        <v>2015</v>
      </c>
      <c r="F1077" s="339">
        <v>36</v>
      </c>
      <c r="G1077" s="339">
        <v>152</v>
      </c>
      <c r="H1077"/>
      <c r="I1077" s="339"/>
      <c r="J1077" s="326">
        <f>L1077*1.1</f>
        <v>198.00000000000003</v>
      </c>
      <c r="K1077" s="55">
        <f>L1077-L1077*$J$2%</f>
        <v>180</v>
      </c>
      <c r="L1077" s="340">
        <v>180</v>
      </c>
      <c r="M1077" s="340"/>
      <c r="N1077"/>
      <c r="O1077"/>
      <c r="P1077"/>
      <c r="Q1077" s="327" t="s">
        <v>2880</v>
      </c>
      <c r="R1077" s="327" t="s">
        <v>3012</v>
      </c>
      <c r="S1077" s="327" t="s">
        <v>3024</v>
      </c>
      <c r="II1077" s="333"/>
      <c r="IJ1077" s="333"/>
      <c r="IK1077" s="333"/>
      <c r="IL1077" s="333"/>
      <c r="IM1077" s="333"/>
      <c r="IN1077" s="333"/>
      <c r="IO1077"/>
      <c r="IP1077"/>
      <c r="IQ1077"/>
      <c r="IR1077"/>
      <c r="IS1077"/>
      <c r="IT1077"/>
      <c r="IU1077"/>
      <c r="IV1077"/>
    </row>
    <row r="1078" spans="1:256" s="332" customFormat="1" ht="15.75" customHeight="1">
      <c r="A1078" s="322"/>
      <c r="B1078" s="322" t="s">
        <v>3025</v>
      </c>
      <c r="C1078" s="323" t="s">
        <v>3026</v>
      </c>
      <c r="D1078" s="324" t="s">
        <v>3027</v>
      </c>
      <c r="E1078" s="325">
        <v>2015</v>
      </c>
      <c r="F1078" s="325">
        <v>20</v>
      </c>
      <c r="G1078" s="325">
        <v>304</v>
      </c>
      <c r="H1078"/>
      <c r="I1078" s="325"/>
      <c r="J1078" s="326">
        <f>L1078*1.1</f>
        <v>341</v>
      </c>
      <c r="K1078" s="55">
        <f>L1078-L1078*$J$2%</f>
        <v>310</v>
      </c>
      <c r="L1078" s="326">
        <v>310</v>
      </c>
      <c r="M1078" s="326"/>
      <c r="N1078"/>
      <c r="O1078"/>
      <c r="P1078"/>
      <c r="Q1078" s="327" t="s">
        <v>2880</v>
      </c>
      <c r="R1078" s="327" t="s">
        <v>3012</v>
      </c>
      <c r="S1078" s="327" t="s">
        <v>3024</v>
      </c>
      <c r="II1078" s="333"/>
      <c r="IJ1078" s="333"/>
      <c r="IK1078" s="333"/>
      <c r="IL1078" s="333"/>
      <c r="IM1078" s="333"/>
      <c r="IN1078" s="333"/>
      <c r="IO1078"/>
      <c r="IP1078"/>
      <c r="IQ1078"/>
      <c r="IR1078"/>
      <c r="IS1078"/>
      <c r="IT1078"/>
      <c r="IU1078"/>
      <c r="IV1078"/>
    </row>
    <row r="1079" spans="1:256" s="332" customFormat="1" ht="15.75" customHeight="1">
      <c r="A1079" s="322"/>
      <c r="B1079" s="322" t="s">
        <v>3028</v>
      </c>
      <c r="C1079" s="323" t="s">
        <v>3029</v>
      </c>
      <c r="D1079" s="324" t="s">
        <v>3030</v>
      </c>
      <c r="E1079" s="325">
        <v>2016</v>
      </c>
      <c r="F1079" s="325">
        <v>20</v>
      </c>
      <c r="G1079" s="325" t="s">
        <v>3031</v>
      </c>
      <c r="H1079"/>
      <c r="I1079" s="325"/>
      <c r="J1079" s="326">
        <f>L1079*1.18</f>
        <v>436.59999999999997</v>
      </c>
      <c r="K1079" s="55">
        <f>L1079-L1079*$J$2%</f>
        <v>370</v>
      </c>
      <c r="L1079" s="326">
        <v>370</v>
      </c>
      <c r="M1079" s="326"/>
      <c r="N1079"/>
      <c r="O1079"/>
      <c r="P1079"/>
      <c r="Q1079" s="327" t="s">
        <v>2880</v>
      </c>
      <c r="R1079" s="327" t="s">
        <v>3012</v>
      </c>
      <c r="S1079" s="327" t="s">
        <v>3024</v>
      </c>
      <c r="II1079" s="333"/>
      <c r="IJ1079" s="333"/>
      <c r="IK1079" s="333"/>
      <c r="IL1079" s="333"/>
      <c r="IM1079" s="333"/>
      <c r="IN1079" s="333"/>
      <c r="IO1079"/>
      <c r="IP1079"/>
      <c r="IQ1079"/>
      <c r="IR1079"/>
      <c r="IS1079"/>
      <c r="IT1079"/>
      <c r="IU1079"/>
      <c r="IV1079"/>
    </row>
    <row r="1080" spans="1:256" s="332" customFormat="1" ht="15.75" customHeight="1">
      <c r="A1080" s="336"/>
      <c r="B1080" s="322"/>
      <c r="C1080" s="323"/>
      <c r="D1080" s="335" t="s">
        <v>3032</v>
      </c>
      <c r="E1080" s="325"/>
      <c r="F1080" s="325"/>
      <c r="G1080" s="325"/>
      <c r="H1080"/>
      <c r="I1080" s="325"/>
      <c r="J1080" s="326"/>
      <c r="K1080" s="55"/>
      <c r="L1080" s="326"/>
      <c r="M1080" s="326"/>
      <c r="N1080"/>
      <c r="O1080"/>
      <c r="P1080"/>
      <c r="Q1080" s="327"/>
      <c r="R1080" s="327" t="s">
        <v>3012</v>
      </c>
      <c r="S1080" s="327" t="s">
        <v>3024</v>
      </c>
      <c r="II1080" s="333"/>
      <c r="IJ1080" s="333"/>
      <c r="IK1080" s="333"/>
      <c r="IL1080" s="333"/>
      <c r="IM1080" s="333"/>
      <c r="IN1080" s="333"/>
      <c r="IO1080"/>
      <c r="IP1080"/>
      <c r="IQ1080"/>
      <c r="IR1080"/>
      <c r="IS1080"/>
      <c r="IT1080"/>
      <c r="IU1080"/>
      <c r="IV1080"/>
    </row>
    <row r="1081" spans="1:256" s="332" customFormat="1" ht="15.75" customHeight="1">
      <c r="A1081" s="322"/>
      <c r="B1081" s="322" t="s">
        <v>3033</v>
      </c>
      <c r="C1081" s="323" t="s">
        <v>3034</v>
      </c>
      <c r="D1081" s="324" t="s">
        <v>3035</v>
      </c>
      <c r="E1081" s="325">
        <v>2015</v>
      </c>
      <c r="F1081" s="325">
        <v>30</v>
      </c>
      <c r="G1081" s="325">
        <v>208</v>
      </c>
      <c r="H1081"/>
      <c r="I1081" s="325"/>
      <c r="J1081" s="326">
        <f>L1081*1.1</f>
        <v>275</v>
      </c>
      <c r="K1081" s="55">
        <f>L1081-L1081*$J$2%</f>
        <v>250</v>
      </c>
      <c r="L1081" s="326">
        <v>250</v>
      </c>
      <c r="M1081" s="326"/>
      <c r="N1081"/>
      <c r="O1081"/>
      <c r="P1081"/>
      <c r="Q1081" s="327" t="s">
        <v>2880</v>
      </c>
      <c r="R1081" s="327" t="s">
        <v>3012</v>
      </c>
      <c r="S1081" s="327" t="s">
        <v>3024</v>
      </c>
      <c r="II1081" s="333"/>
      <c r="IJ1081" s="333"/>
      <c r="IK1081" s="333"/>
      <c r="IL1081" s="333"/>
      <c r="IM1081" s="333"/>
      <c r="IN1081" s="333"/>
      <c r="IO1081"/>
      <c r="IP1081"/>
      <c r="IQ1081"/>
      <c r="IR1081"/>
      <c r="IS1081"/>
      <c r="IT1081"/>
      <c r="IU1081"/>
      <c r="IV1081"/>
    </row>
    <row r="1082" spans="1:256" s="332" customFormat="1" ht="15.75" customHeight="1">
      <c r="A1082" s="322"/>
      <c r="B1082" s="322" t="s">
        <v>3036</v>
      </c>
      <c r="C1082" s="323" t="s">
        <v>3037</v>
      </c>
      <c r="D1082" s="324" t="s">
        <v>3038</v>
      </c>
      <c r="E1082" s="325">
        <v>2013</v>
      </c>
      <c r="F1082" s="325">
        <v>20</v>
      </c>
      <c r="G1082" s="325">
        <v>208</v>
      </c>
      <c r="H1082"/>
      <c r="I1082" s="93" t="s">
        <v>71</v>
      </c>
      <c r="J1082" s="326">
        <f>L1082*1.1</f>
        <v>330</v>
      </c>
      <c r="K1082" s="55">
        <f>L1082-L1082*$J$2%</f>
        <v>300</v>
      </c>
      <c r="L1082" s="326">
        <v>300</v>
      </c>
      <c r="M1082" s="326"/>
      <c r="N1082"/>
      <c r="O1082"/>
      <c r="P1082"/>
      <c r="Q1082" s="327" t="s">
        <v>2880</v>
      </c>
      <c r="R1082" s="341" t="s">
        <v>3012</v>
      </c>
      <c r="S1082" s="341" t="s">
        <v>3024</v>
      </c>
      <c r="II1082" s="333"/>
      <c r="IJ1082" s="333"/>
      <c r="IK1082" s="333"/>
      <c r="IL1082" s="333"/>
      <c r="IM1082" s="333"/>
      <c r="IN1082" s="333"/>
      <c r="IO1082"/>
      <c r="IP1082"/>
      <c r="IQ1082"/>
      <c r="IR1082"/>
      <c r="IS1082"/>
      <c r="IT1082"/>
      <c r="IU1082"/>
      <c r="IV1082"/>
    </row>
    <row r="1083" spans="1:256" s="332" customFormat="1" ht="15.75" customHeight="1">
      <c r="A1083" s="322"/>
      <c r="B1083" s="322"/>
      <c r="C1083" s="323"/>
      <c r="D1083" s="335" t="s">
        <v>3039</v>
      </c>
      <c r="E1083" s="325"/>
      <c r="F1083" s="325"/>
      <c r="G1083" s="325"/>
      <c r="H1083"/>
      <c r="I1083" s="325"/>
      <c r="J1083" s="326"/>
      <c r="K1083" s="55"/>
      <c r="L1083" s="326"/>
      <c r="M1083" s="326"/>
      <c r="N1083"/>
      <c r="O1083"/>
      <c r="P1083"/>
      <c r="Q1083" s="327"/>
      <c r="R1083" s="327" t="s">
        <v>3012</v>
      </c>
      <c r="S1083" s="327" t="s">
        <v>2905</v>
      </c>
      <c r="II1083" s="333"/>
      <c r="IJ1083" s="333"/>
      <c r="IK1083" s="333"/>
      <c r="IL1083" s="333"/>
      <c r="IM1083" s="333"/>
      <c r="IN1083" s="333"/>
      <c r="IO1083"/>
      <c r="IP1083"/>
      <c r="IQ1083"/>
      <c r="IR1083"/>
      <c r="IS1083"/>
      <c r="IT1083"/>
      <c r="IU1083"/>
      <c r="IV1083"/>
    </row>
    <row r="1084" spans="1:256" s="332" customFormat="1" ht="15.75" customHeight="1">
      <c r="A1084" s="322"/>
      <c r="B1084" s="322" t="s">
        <v>3040</v>
      </c>
      <c r="C1084" s="323" t="s">
        <v>3041</v>
      </c>
      <c r="D1084" s="324" t="s">
        <v>3042</v>
      </c>
      <c r="E1084" s="325">
        <v>2013</v>
      </c>
      <c r="F1084" s="325">
        <v>10</v>
      </c>
      <c r="G1084" s="325">
        <v>448</v>
      </c>
      <c r="H1084"/>
      <c r="I1084" s="93" t="s">
        <v>71</v>
      </c>
      <c r="J1084" s="326">
        <f>L1084*1.1</f>
        <v>407.00000000000006</v>
      </c>
      <c r="K1084" s="55">
        <f>L1084-L1084*$J$2%</f>
        <v>370</v>
      </c>
      <c r="L1084" s="326">
        <v>370</v>
      </c>
      <c r="M1084" s="326"/>
      <c r="N1084"/>
      <c r="O1084"/>
      <c r="P1084"/>
      <c r="Q1084" s="327" t="s">
        <v>2880</v>
      </c>
      <c r="R1084" s="327" t="s">
        <v>3012</v>
      </c>
      <c r="S1084" s="327" t="s">
        <v>3043</v>
      </c>
      <c r="II1084" s="333"/>
      <c r="IJ1084" s="333"/>
      <c r="IK1084" s="333"/>
      <c r="IL1084" s="333"/>
      <c r="IM1084" s="333"/>
      <c r="IN1084" s="333"/>
      <c r="IO1084"/>
      <c r="IP1084"/>
      <c r="IQ1084"/>
      <c r="IR1084"/>
      <c r="IS1084"/>
      <c r="IT1084"/>
      <c r="IU1084"/>
      <c r="IV1084"/>
    </row>
    <row r="1085" spans="1:256" s="332" customFormat="1" ht="15.75" customHeight="1">
      <c r="A1085" s="322"/>
      <c r="B1085" s="322" t="s">
        <v>3044</v>
      </c>
      <c r="C1085" s="323" t="s">
        <v>3041</v>
      </c>
      <c r="D1085" s="324" t="s">
        <v>3045</v>
      </c>
      <c r="E1085" s="325">
        <v>2011</v>
      </c>
      <c r="F1085" s="325">
        <v>12</v>
      </c>
      <c r="G1085" s="325" t="s">
        <v>3046</v>
      </c>
      <c r="H1085"/>
      <c r="I1085" s="93" t="s">
        <v>71</v>
      </c>
      <c r="J1085" s="326">
        <f>L1085*1.1</f>
        <v>374.00000000000006</v>
      </c>
      <c r="K1085" s="55">
        <f>L1085-L1085*$J$2%</f>
        <v>340</v>
      </c>
      <c r="L1085" s="326">
        <v>340</v>
      </c>
      <c r="M1085" s="326"/>
      <c r="N1085"/>
      <c r="O1085"/>
      <c r="P1085"/>
      <c r="Q1085" s="327" t="s">
        <v>2880</v>
      </c>
      <c r="R1085" s="327"/>
      <c r="S1085" s="327"/>
      <c r="II1085" s="333"/>
      <c r="IJ1085" s="333"/>
      <c r="IK1085" s="333"/>
      <c r="IL1085" s="333"/>
      <c r="IM1085" s="333"/>
      <c r="IN1085" s="333"/>
      <c r="IO1085"/>
      <c r="IP1085"/>
      <c r="IQ1085"/>
      <c r="IR1085"/>
      <c r="IS1085"/>
      <c r="IT1085"/>
      <c r="IU1085"/>
      <c r="IV1085"/>
    </row>
    <row r="1086" spans="1:256" s="332" customFormat="1" ht="18" customHeight="1">
      <c r="A1086" s="322"/>
      <c r="B1086" s="322"/>
      <c r="C1086" s="323"/>
      <c r="D1086" s="342" t="s">
        <v>3047</v>
      </c>
      <c r="E1086" s="325"/>
      <c r="F1086" s="325"/>
      <c r="G1086" s="325"/>
      <c r="H1086"/>
      <c r="I1086" s="325"/>
      <c r="J1086" s="326"/>
      <c r="K1086" s="55"/>
      <c r="L1086" s="326"/>
      <c r="M1086" s="326"/>
      <c r="N1086"/>
      <c r="O1086"/>
      <c r="P1086"/>
      <c r="Q1086" s="327"/>
      <c r="R1086" s="327" t="s">
        <v>3048</v>
      </c>
      <c r="S1086" s="327" t="s">
        <v>3049</v>
      </c>
      <c r="II1086" s="333"/>
      <c r="IJ1086" s="333"/>
      <c r="IK1086" s="333"/>
      <c r="IL1086" s="333"/>
      <c r="IM1086" s="333"/>
      <c r="IN1086" s="333"/>
      <c r="IO1086"/>
      <c r="IP1086"/>
      <c r="IQ1086"/>
      <c r="IR1086"/>
      <c r="IS1086"/>
      <c r="IT1086"/>
      <c r="IU1086"/>
      <c r="IV1086"/>
    </row>
    <row r="1087" spans="1:256" s="332" customFormat="1" ht="15.75" customHeight="1">
      <c r="A1087" s="322"/>
      <c r="B1087" s="322" t="s">
        <v>3050</v>
      </c>
      <c r="C1087" s="323" t="s">
        <v>3051</v>
      </c>
      <c r="D1087" s="324" t="s">
        <v>3052</v>
      </c>
      <c r="E1087" s="325">
        <v>2016</v>
      </c>
      <c r="F1087" s="325">
        <v>32</v>
      </c>
      <c r="G1087" s="325">
        <v>184</v>
      </c>
      <c r="H1087"/>
      <c r="I1087" s="325"/>
      <c r="J1087" s="326">
        <f>L1087*1.1</f>
        <v>330</v>
      </c>
      <c r="K1087" s="55">
        <f>L1087-L1087*$J$2%</f>
        <v>300</v>
      </c>
      <c r="L1087" s="326">
        <v>300</v>
      </c>
      <c r="M1087" s="326"/>
      <c r="N1087"/>
      <c r="O1087"/>
      <c r="P1087"/>
      <c r="Q1087" s="327" t="s">
        <v>2880</v>
      </c>
      <c r="R1087" s="327" t="s">
        <v>3048</v>
      </c>
      <c r="S1087" s="327" t="s">
        <v>3053</v>
      </c>
      <c r="II1087" s="333"/>
      <c r="IJ1087" s="333"/>
      <c r="IK1087" s="333"/>
      <c r="IL1087" s="333"/>
      <c r="IM1087" s="333"/>
      <c r="IN1087" s="333"/>
      <c r="IO1087"/>
      <c r="IP1087"/>
      <c r="IQ1087"/>
      <c r="IR1087"/>
      <c r="IS1087"/>
      <c r="IT1087"/>
      <c r="IU1087"/>
      <c r="IV1087"/>
    </row>
    <row r="1088" spans="1:256" s="332" customFormat="1" ht="15.75" customHeight="1">
      <c r="A1088" s="322"/>
      <c r="B1088" s="322" t="s">
        <v>3054</v>
      </c>
      <c r="C1088" s="323" t="s">
        <v>3055</v>
      </c>
      <c r="D1088" s="324" t="s">
        <v>3056</v>
      </c>
      <c r="E1088" s="325">
        <v>2016</v>
      </c>
      <c r="F1088" s="325">
        <v>46</v>
      </c>
      <c r="G1088" s="325">
        <v>112</v>
      </c>
      <c r="H1088"/>
      <c r="I1088" s="325"/>
      <c r="J1088" s="326">
        <f>L1088*1.1</f>
        <v>198.00000000000003</v>
      </c>
      <c r="K1088" s="55">
        <f>L1088-L1088*$J$2%</f>
        <v>180</v>
      </c>
      <c r="L1088" s="326">
        <v>180</v>
      </c>
      <c r="M1088" s="326"/>
      <c r="N1088"/>
      <c r="O1088"/>
      <c r="P1088"/>
      <c r="Q1088" s="327" t="s">
        <v>2880</v>
      </c>
      <c r="R1088" s="327" t="s">
        <v>3048</v>
      </c>
      <c r="S1088" s="327" t="s">
        <v>3057</v>
      </c>
      <c r="II1088" s="333"/>
      <c r="IJ1088" s="333"/>
      <c r="IK1088" s="333"/>
      <c r="IL1088" s="333"/>
      <c r="IM1088" s="333"/>
      <c r="IN1088" s="333"/>
      <c r="IO1088"/>
      <c r="IP1088"/>
      <c r="IQ1088"/>
      <c r="IR1088"/>
      <c r="IS1088"/>
      <c r="IT1088"/>
      <c r="IU1088"/>
      <c r="IV1088"/>
    </row>
    <row r="1089" spans="1:256" s="332" customFormat="1" ht="15.75" customHeight="1">
      <c r="A1089" s="322"/>
      <c r="B1089" s="322" t="s">
        <v>3058</v>
      </c>
      <c r="C1089" s="323" t="s">
        <v>3059</v>
      </c>
      <c r="D1089" s="324" t="s">
        <v>3060</v>
      </c>
      <c r="E1089" s="325">
        <v>2016</v>
      </c>
      <c r="F1089" s="325">
        <v>8</v>
      </c>
      <c r="G1089" s="325">
        <v>608</v>
      </c>
      <c r="H1089"/>
      <c r="I1089" s="325"/>
      <c r="J1089" s="326">
        <f>L1089*1.1</f>
        <v>539</v>
      </c>
      <c r="K1089" s="55">
        <f>L1089-L1089*$J$2%</f>
        <v>490</v>
      </c>
      <c r="L1089" s="326">
        <v>490</v>
      </c>
      <c r="M1089" s="326"/>
      <c r="N1089"/>
      <c r="O1089"/>
      <c r="P1089"/>
      <c r="Q1089" s="327" t="s">
        <v>2880</v>
      </c>
      <c r="R1089" s="327"/>
      <c r="S1089" s="327"/>
      <c r="II1089" s="333"/>
      <c r="IJ1089" s="333"/>
      <c r="IK1089" s="333"/>
      <c r="IL1089" s="333"/>
      <c r="IM1089" s="333"/>
      <c r="IN1089" s="333"/>
      <c r="IO1089"/>
      <c r="IP1089"/>
      <c r="IQ1089"/>
      <c r="IR1089"/>
      <c r="IS1089"/>
      <c r="IT1089"/>
      <c r="IU1089"/>
      <c r="IV1089"/>
    </row>
    <row r="1090" spans="1:256" s="332" customFormat="1" ht="18.75" customHeight="1">
      <c r="A1090" s="322"/>
      <c r="B1090" s="322"/>
      <c r="C1090" s="323"/>
      <c r="D1090" s="342" t="s">
        <v>3061</v>
      </c>
      <c r="E1090" s="325"/>
      <c r="F1090" s="325"/>
      <c r="G1090" s="325"/>
      <c r="H1090"/>
      <c r="I1090" s="325"/>
      <c r="J1090" s="326"/>
      <c r="K1090" s="55"/>
      <c r="L1090" s="326"/>
      <c r="M1090" s="326"/>
      <c r="N1090"/>
      <c r="O1090"/>
      <c r="P1090"/>
      <c r="Q1090" s="327"/>
      <c r="R1090" s="327" t="s">
        <v>3039</v>
      </c>
      <c r="S1090" s="327" t="s">
        <v>3062</v>
      </c>
      <c r="II1090" s="333"/>
      <c r="IJ1090" s="333"/>
      <c r="IK1090" s="333"/>
      <c r="IL1090" s="333"/>
      <c r="IM1090" s="333"/>
      <c r="IN1090" s="333"/>
      <c r="IO1090"/>
      <c r="IP1090"/>
      <c r="IQ1090"/>
      <c r="IR1090"/>
      <c r="IS1090"/>
      <c r="IT1090"/>
      <c r="IU1090"/>
      <c r="IV1090"/>
    </row>
    <row r="1091" spans="1:256" s="332" customFormat="1" ht="15.75" customHeight="1">
      <c r="A1091" s="322"/>
      <c r="B1091" s="322" t="s">
        <v>3063</v>
      </c>
      <c r="C1091" s="323" t="s">
        <v>3064</v>
      </c>
      <c r="D1091" s="324" t="s">
        <v>3065</v>
      </c>
      <c r="E1091" s="325">
        <v>2007</v>
      </c>
      <c r="F1091" s="325">
        <v>20</v>
      </c>
      <c r="G1091" s="325">
        <v>224</v>
      </c>
      <c r="H1091"/>
      <c r="I1091" s="93" t="s">
        <v>71</v>
      </c>
      <c r="J1091" s="326">
        <f>L1091*1.1</f>
        <v>242.00000000000003</v>
      </c>
      <c r="K1091" s="55">
        <f>L1091-L1091*$J$2%</f>
        <v>220</v>
      </c>
      <c r="L1091" s="326">
        <v>220</v>
      </c>
      <c r="M1091" s="326"/>
      <c r="N1091"/>
      <c r="O1091"/>
      <c r="P1091"/>
      <c r="Q1091" s="327" t="s">
        <v>2880</v>
      </c>
      <c r="R1091" s="327" t="s">
        <v>3039</v>
      </c>
      <c r="S1091" s="327" t="s">
        <v>3066</v>
      </c>
      <c r="II1091" s="333"/>
      <c r="IJ1091" s="333"/>
      <c r="IK1091" s="333"/>
      <c r="IL1091" s="333"/>
      <c r="IM1091" s="333"/>
      <c r="IN1091" s="333"/>
      <c r="IO1091"/>
      <c r="IP1091"/>
      <c r="IQ1091"/>
      <c r="IR1091"/>
      <c r="IS1091"/>
      <c r="IT1091"/>
      <c r="IU1091"/>
      <c r="IV1091"/>
    </row>
    <row r="1092" spans="1:256" s="332" customFormat="1" ht="15.75" customHeight="1">
      <c r="A1092" s="322"/>
      <c r="B1092" s="322" t="s">
        <v>3067</v>
      </c>
      <c r="C1092" s="323" t="s">
        <v>3068</v>
      </c>
      <c r="D1092" s="324" t="s">
        <v>3069</v>
      </c>
      <c r="E1092" s="325">
        <v>2009</v>
      </c>
      <c r="F1092" s="325">
        <v>8</v>
      </c>
      <c r="G1092" s="325">
        <v>728</v>
      </c>
      <c r="H1092"/>
      <c r="I1092" s="93" t="s">
        <v>71</v>
      </c>
      <c r="J1092" s="326">
        <f>L1092*1.1</f>
        <v>473.00000000000006</v>
      </c>
      <c r="K1092" s="55">
        <f>L1092-L1092*$J$2%</f>
        <v>430</v>
      </c>
      <c r="L1092" s="326">
        <v>430</v>
      </c>
      <c r="M1092" s="326"/>
      <c r="N1092"/>
      <c r="O1092"/>
      <c r="P1092"/>
      <c r="Q1092" s="327" t="s">
        <v>2880</v>
      </c>
      <c r="R1092" s="327"/>
      <c r="S1092" s="327"/>
      <c r="II1092" s="333"/>
      <c r="IJ1092" s="333"/>
      <c r="IK1092" s="333"/>
      <c r="IL1092" s="333"/>
      <c r="IM1092" s="333"/>
      <c r="IN1092" s="333"/>
      <c r="IO1092"/>
      <c r="IP1092"/>
      <c r="IQ1092"/>
      <c r="IR1092"/>
      <c r="IS1092"/>
      <c r="IT1092"/>
      <c r="IU1092"/>
      <c r="IV1092"/>
    </row>
    <row r="1093" spans="1:256" s="332" customFormat="1" ht="17.25" customHeight="1">
      <c r="A1093" s="322"/>
      <c r="B1093" s="322" t="s">
        <v>3070</v>
      </c>
      <c r="C1093" s="323" t="s">
        <v>3071</v>
      </c>
      <c r="D1093" s="324" t="s">
        <v>3072</v>
      </c>
      <c r="E1093" s="325">
        <v>2013</v>
      </c>
      <c r="F1093" s="325">
        <v>14</v>
      </c>
      <c r="G1093" s="325">
        <v>352</v>
      </c>
      <c r="H1093"/>
      <c r="I1093" s="325"/>
      <c r="J1093" s="326">
        <f>L1093*1.1</f>
        <v>374.00000000000006</v>
      </c>
      <c r="K1093" s="55">
        <f>L1093-L1093*$J$2%</f>
        <v>340</v>
      </c>
      <c r="L1093" s="326">
        <v>340</v>
      </c>
      <c r="M1093" s="326"/>
      <c r="N1093"/>
      <c r="O1093"/>
      <c r="P1093"/>
      <c r="Q1093" s="327" t="s">
        <v>2880</v>
      </c>
      <c r="R1093" s="327" t="s">
        <v>3073</v>
      </c>
      <c r="S1093" s="327" t="s">
        <v>3074</v>
      </c>
      <c r="II1093" s="333"/>
      <c r="IJ1093" s="333"/>
      <c r="IK1093" s="333"/>
      <c r="IL1093" s="333"/>
      <c r="IM1093" s="333"/>
      <c r="IN1093" s="333"/>
      <c r="IO1093"/>
      <c r="IP1093"/>
      <c r="IQ1093"/>
      <c r="IR1093"/>
      <c r="IS1093"/>
      <c r="IT1093"/>
      <c r="IU1093"/>
      <c r="IV1093"/>
    </row>
    <row r="1094" spans="1:256" s="332" customFormat="1" ht="15.75" customHeight="1">
      <c r="A1094" s="322"/>
      <c r="B1094" s="322" t="s">
        <v>3075</v>
      </c>
      <c r="C1094" s="323" t="s">
        <v>3076</v>
      </c>
      <c r="D1094" s="324" t="s">
        <v>3077</v>
      </c>
      <c r="E1094" s="325">
        <v>2012</v>
      </c>
      <c r="F1094" s="325">
        <v>6</v>
      </c>
      <c r="G1094" s="325" t="s">
        <v>3078</v>
      </c>
      <c r="H1094"/>
      <c r="I1094" s="325"/>
      <c r="J1094" s="326">
        <f>L1094*1.1</f>
        <v>1012.0000000000001</v>
      </c>
      <c r="K1094" s="55">
        <f>L1094-L1094*$J$2%</f>
        <v>920</v>
      </c>
      <c r="L1094" s="326">
        <v>920</v>
      </c>
      <c r="M1094" s="326"/>
      <c r="N1094"/>
      <c r="O1094"/>
      <c r="P1094"/>
      <c r="Q1094" s="327" t="s">
        <v>2880</v>
      </c>
      <c r="R1094" s="327" t="s">
        <v>3073</v>
      </c>
      <c r="S1094" s="327" t="s">
        <v>3079</v>
      </c>
      <c r="II1094" s="333"/>
      <c r="IJ1094" s="333"/>
      <c r="IK1094" s="333"/>
      <c r="IL1094" s="333"/>
      <c r="IM1094" s="333"/>
      <c r="IN1094" s="333"/>
      <c r="IO1094"/>
      <c r="IP1094"/>
      <c r="IQ1094"/>
      <c r="IR1094"/>
      <c r="IS1094"/>
      <c r="IT1094"/>
      <c r="IU1094"/>
      <c r="IV1094"/>
    </row>
    <row r="1095" spans="1:256" s="332" customFormat="1" ht="16.5" customHeight="1">
      <c r="A1095" s="322"/>
      <c r="B1095" s="322" t="s">
        <v>3080</v>
      </c>
      <c r="C1095" s="323" t="s">
        <v>3081</v>
      </c>
      <c r="D1095" s="324" t="s">
        <v>3082</v>
      </c>
      <c r="E1095" s="325">
        <v>2013</v>
      </c>
      <c r="F1095" s="325">
        <v>10</v>
      </c>
      <c r="G1095" s="325">
        <v>448</v>
      </c>
      <c r="H1095"/>
      <c r="I1095" s="93" t="s">
        <v>71</v>
      </c>
      <c r="J1095" s="326">
        <f>L1095*1.1</f>
        <v>407.00000000000006</v>
      </c>
      <c r="K1095" s="55">
        <f>L1095-L1095*$J$2%</f>
        <v>370</v>
      </c>
      <c r="L1095" s="326">
        <v>370</v>
      </c>
      <c r="M1095" s="326"/>
      <c r="N1095"/>
      <c r="O1095"/>
      <c r="P1095"/>
      <c r="Q1095" s="327" t="s">
        <v>2880</v>
      </c>
      <c r="R1095" s="327" t="s">
        <v>3073</v>
      </c>
      <c r="S1095" s="327" t="s">
        <v>3074</v>
      </c>
      <c r="II1095" s="333"/>
      <c r="IJ1095" s="333"/>
      <c r="IK1095" s="333"/>
      <c r="IL1095" s="333"/>
      <c r="IM1095" s="333"/>
      <c r="IN1095" s="333"/>
      <c r="IO1095"/>
      <c r="IP1095"/>
      <c r="IQ1095"/>
      <c r="IR1095"/>
      <c r="IS1095"/>
      <c r="IT1095"/>
      <c r="IU1095"/>
      <c r="IV1095"/>
    </row>
    <row r="1096" spans="1:256" s="332" customFormat="1" ht="15.75" customHeight="1">
      <c r="A1096" s="322"/>
      <c r="B1096" s="322" t="s">
        <v>3083</v>
      </c>
      <c r="C1096" s="323" t="s">
        <v>3084</v>
      </c>
      <c r="D1096" s="324" t="s">
        <v>3085</v>
      </c>
      <c r="E1096" s="325">
        <v>2013</v>
      </c>
      <c r="F1096" s="325">
        <v>14</v>
      </c>
      <c r="G1096" s="325">
        <v>376</v>
      </c>
      <c r="H1096"/>
      <c r="I1096" s="93" t="s">
        <v>71</v>
      </c>
      <c r="J1096" s="326">
        <f>L1096*1.1</f>
        <v>374.00000000000006</v>
      </c>
      <c r="K1096" s="55">
        <f>L1096-L1096*$J$2%</f>
        <v>340</v>
      </c>
      <c r="L1096" s="326">
        <v>340</v>
      </c>
      <c r="M1096" s="326"/>
      <c r="N1096"/>
      <c r="O1096"/>
      <c r="P1096"/>
      <c r="Q1096" s="327" t="s">
        <v>2880</v>
      </c>
      <c r="R1096" s="327"/>
      <c r="S1096" s="327"/>
      <c r="II1096" s="333"/>
      <c r="IJ1096" s="333"/>
      <c r="IK1096" s="333"/>
      <c r="IL1096" s="333"/>
      <c r="IM1096" s="333"/>
      <c r="IN1096" s="333"/>
      <c r="IO1096"/>
      <c r="IP1096"/>
      <c r="IQ1096"/>
      <c r="IR1096"/>
      <c r="IS1096"/>
      <c r="IT1096"/>
      <c r="IU1096"/>
      <c r="IV1096"/>
    </row>
    <row r="1097" spans="1:256" s="332" customFormat="1" ht="16.5" customHeight="1">
      <c r="A1097" s="322"/>
      <c r="B1097" s="322" t="s">
        <v>3086</v>
      </c>
      <c r="C1097" s="323" t="s">
        <v>3087</v>
      </c>
      <c r="D1097" s="324" t="s">
        <v>3088</v>
      </c>
      <c r="E1097" s="325">
        <v>2009</v>
      </c>
      <c r="F1097" s="325">
        <v>48</v>
      </c>
      <c r="G1097" s="325">
        <v>112</v>
      </c>
      <c r="H1097"/>
      <c r="I1097" s="93" t="s">
        <v>71</v>
      </c>
      <c r="J1097" s="326">
        <f>L1097*1.1</f>
        <v>110.00000000000001</v>
      </c>
      <c r="K1097" s="55">
        <f>L1097-L1097*$J$2%</f>
        <v>100</v>
      </c>
      <c r="L1097" s="326">
        <v>100</v>
      </c>
      <c r="M1097" s="326"/>
      <c r="N1097"/>
      <c r="O1097"/>
      <c r="P1097"/>
      <c r="Q1097" s="327" t="s">
        <v>2880</v>
      </c>
      <c r="R1097" s="327" t="s">
        <v>3089</v>
      </c>
      <c r="S1097" s="327" t="s">
        <v>3090</v>
      </c>
      <c r="II1097" s="333"/>
      <c r="IJ1097" s="333"/>
      <c r="IK1097" s="333"/>
      <c r="IL1097" s="333"/>
      <c r="IM1097" s="333"/>
      <c r="IN1097" s="333"/>
      <c r="IO1097"/>
      <c r="IP1097"/>
      <c r="IQ1097"/>
      <c r="IR1097"/>
      <c r="IS1097"/>
      <c r="IT1097"/>
      <c r="IU1097"/>
      <c r="IV1097"/>
    </row>
    <row r="1098" spans="1:256" s="332" customFormat="1" ht="15.75" customHeight="1">
      <c r="A1098" s="322"/>
      <c r="B1098" s="322"/>
      <c r="C1098" s="323"/>
      <c r="D1098" s="335" t="s">
        <v>3091</v>
      </c>
      <c r="E1098" s="343"/>
      <c r="F1098" s="325"/>
      <c r="G1098" s="325"/>
      <c r="H1098"/>
      <c r="I1098" s="325"/>
      <c r="J1098" s="326"/>
      <c r="K1098" s="55"/>
      <c r="L1098" s="326"/>
      <c r="M1098" s="326"/>
      <c r="N1098"/>
      <c r="O1098"/>
      <c r="P1098"/>
      <c r="Q1098" s="327"/>
      <c r="R1098" s="327" t="s">
        <v>3089</v>
      </c>
      <c r="S1098" s="327" t="s">
        <v>3090</v>
      </c>
      <c r="II1098" s="333"/>
      <c r="IJ1098" s="333"/>
      <c r="IK1098" s="333"/>
      <c r="IL1098" s="333"/>
      <c r="IM1098" s="333"/>
      <c r="IN1098" s="333"/>
      <c r="IO1098"/>
      <c r="IP1098"/>
      <c r="IQ1098"/>
      <c r="IR1098"/>
      <c r="IS1098"/>
      <c r="IT1098"/>
      <c r="IU1098"/>
      <c r="IV1098"/>
    </row>
    <row r="1099" spans="1:256" s="332" customFormat="1" ht="15.75" customHeight="1">
      <c r="A1099" s="322"/>
      <c r="B1099" s="322" t="s">
        <v>3092</v>
      </c>
      <c r="C1099" s="323" t="s">
        <v>3093</v>
      </c>
      <c r="D1099" s="324" t="s">
        <v>3094</v>
      </c>
      <c r="E1099" s="325">
        <v>2014</v>
      </c>
      <c r="F1099" s="325">
        <v>20</v>
      </c>
      <c r="G1099" s="325">
        <v>304</v>
      </c>
      <c r="H1099"/>
      <c r="I1099" s="325"/>
      <c r="J1099" s="326">
        <f>L1099*1.1</f>
        <v>308</v>
      </c>
      <c r="K1099" s="55">
        <f>L1099-L1099*$J$2%</f>
        <v>280</v>
      </c>
      <c r="L1099" s="326">
        <v>280</v>
      </c>
      <c r="M1099" s="326"/>
      <c r="N1099"/>
      <c r="O1099"/>
      <c r="P1099"/>
      <c r="Q1099" s="327" t="s">
        <v>2880</v>
      </c>
      <c r="R1099" s="327" t="s">
        <v>3089</v>
      </c>
      <c r="S1099" s="327" t="s">
        <v>3090</v>
      </c>
      <c r="II1099" s="333"/>
      <c r="IJ1099" s="333"/>
      <c r="IK1099" s="333"/>
      <c r="IL1099" s="333"/>
      <c r="IM1099" s="333"/>
      <c r="IN1099" s="333"/>
      <c r="IO1099"/>
      <c r="IP1099"/>
      <c r="IQ1099"/>
      <c r="IR1099"/>
      <c r="IS1099"/>
      <c r="IT1099"/>
      <c r="IU1099"/>
      <c r="IV1099"/>
    </row>
    <row r="1100" spans="1:256" s="332" customFormat="1" ht="15.75" customHeight="1">
      <c r="A1100" s="322"/>
      <c r="B1100" s="322" t="s">
        <v>3095</v>
      </c>
      <c r="C1100" s="323" t="s">
        <v>3096</v>
      </c>
      <c r="D1100" s="324" t="s">
        <v>3097</v>
      </c>
      <c r="E1100" s="325">
        <v>2016</v>
      </c>
      <c r="F1100" s="325">
        <v>10</v>
      </c>
      <c r="G1100" s="325">
        <v>504</v>
      </c>
      <c r="H1100"/>
      <c r="I1100" s="325"/>
      <c r="J1100" s="326">
        <f>L1100*1.1</f>
        <v>660</v>
      </c>
      <c r="K1100" s="55">
        <f>L1100-L1100*$J$2%</f>
        <v>600</v>
      </c>
      <c r="L1100" s="326">
        <v>600</v>
      </c>
      <c r="M1100" s="326"/>
      <c r="N1100"/>
      <c r="O1100"/>
      <c r="P1100"/>
      <c r="Q1100" s="327" t="s">
        <v>2880</v>
      </c>
      <c r="R1100" s="327" t="s">
        <v>3089</v>
      </c>
      <c r="S1100" s="327" t="s">
        <v>3090</v>
      </c>
      <c r="II1100" s="333"/>
      <c r="IJ1100" s="333"/>
      <c r="IK1100" s="333"/>
      <c r="IL1100" s="333"/>
      <c r="IM1100" s="333"/>
      <c r="IN1100" s="333"/>
      <c r="IO1100"/>
      <c r="IP1100"/>
      <c r="IQ1100"/>
      <c r="IR1100"/>
      <c r="IS1100"/>
      <c r="IT1100"/>
      <c r="IU1100"/>
      <c r="IV1100"/>
    </row>
    <row r="1101" spans="1:256" s="332" customFormat="1" ht="15.75" customHeight="1">
      <c r="A1101" s="322"/>
      <c r="B1101" s="322" t="s">
        <v>3098</v>
      </c>
      <c r="C1101" s="323" t="s">
        <v>3099</v>
      </c>
      <c r="D1101" s="324" t="s">
        <v>3100</v>
      </c>
      <c r="E1101" s="325">
        <v>2014</v>
      </c>
      <c r="F1101" s="325">
        <v>14</v>
      </c>
      <c r="G1101" s="325">
        <v>162</v>
      </c>
      <c r="H1101"/>
      <c r="I1101" s="325"/>
      <c r="J1101" s="326">
        <f>L1101*1.1</f>
        <v>165</v>
      </c>
      <c r="K1101" s="55">
        <f>L1101-L1101*$J$2%</f>
        <v>150</v>
      </c>
      <c r="L1101" s="326">
        <v>150</v>
      </c>
      <c r="M1101" s="326"/>
      <c r="N1101"/>
      <c r="O1101"/>
      <c r="P1101"/>
      <c r="Q1101" s="327" t="s">
        <v>2880</v>
      </c>
      <c r="R1101" s="327" t="s">
        <v>3089</v>
      </c>
      <c r="S1101" s="327" t="s">
        <v>3090</v>
      </c>
      <c r="II1101" s="333"/>
      <c r="IJ1101" s="333"/>
      <c r="IK1101" s="333"/>
      <c r="IL1101" s="333"/>
      <c r="IM1101" s="333"/>
      <c r="IN1101" s="333"/>
      <c r="IO1101"/>
      <c r="IP1101"/>
      <c r="IQ1101"/>
      <c r="IR1101"/>
      <c r="IS1101"/>
      <c r="IT1101"/>
      <c r="IU1101"/>
      <c r="IV110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</sheetData>
  <sheetProtection selectLockedCells="1" selectUnlockedCells="1"/>
  <mergeCells count="37">
    <mergeCell ref="C1:E1"/>
    <mergeCell ref="C2:E2"/>
    <mergeCell ref="C3:E3"/>
    <mergeCell ref="C4:E4"/>
    <mergeCell ref="C5:E5"/>
    <mergeCell ref="C7:E7"/>
    <mergeCell ref="B9:L9"/>
    <mergeCell ref="B51:L51"/>
    <mergeCell ref="B52:L52"/>
    <mergeCell ref="B53:L53"/>
    <mergeCell ref="B54:L54"/>
    <mergeCell ref="B216:L216"/>
    <mergeCell ref="B225:L225"/>
    <mergeCell ref="B304:L304"/>
    <mergeCell ref="B327:L327"/>
    <mergeCell ref="B349:L349"/>
    <mergeCell ref="B381:L381"/>
    <mergeCell ref="B391:L391"/>
    <mergeCell ref="B403:L403"/>
    <mergeCell ref="B408:L408"/>
    <mergeCell ref="B419:L419"/>
    <mergeCell ref="B420:L420"/>
    <mergeCell ref="B498:L498"/>
    <mergeCell ref="B668:L668"/>
    <mergeCell ref="B729:L729"/>
    <mergeCell ref="B748:L748"/>
    <mergeCell ref="B801:L801"/>
    <mergeCell ref="B845:L845"/>
    <mergeCell ref="B889:L889"/>
    <mergeCell ref="B898:L898"/>
    <mergeCell ref="B899:L899"/>
    <mergeCell ref="B914:L914"/>
    <mergeCell ref="B941:L941"/>
    <mergeCell ref="B961:L961"/>
    <mergeCell ref="B962:L962"/>
    <mergeCell ref="B1001:L1001"/>
    <mergeCell ref="B1025:L1025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44" customWidth="1"/>
    <col min="2" max="2" width="12.875" style="344" customWidth="1"/>
    <col min="3" max="3" width="21.125" style="344" customWidth="1"/>
    <col min="4" max="4" width="14.875" style="345" customWidth="1"/>
    <col min="5" max="5" width="15.125" style="344" customWidth="1"/>
    <col min="6" max="6" width="13.25390625" style="344" customWidth="1"/>
    <col min="7" max="7" width="3.625" style="0" customWidth="1"/>
  </cols>
  <sheetData>
    <row r="1" spans="1:8" ht="45" customHeight="1">
      <c r="A1" s="346" t="s">
        <v>3101</v>
      </c>
      <c r="B1" s="346"/>
      <c r="C1" s="346"/>
      <c r="D1" s="346"/>
      <c r="E1" s="346"/>
      <c r="F1" s="346"/>
      <c r="G1">
        <v>9</v>
      </c>
      <c r="H1" s="12"/>
    </row>
    <row r="2" spans="1:6" ht="25.5" customHeight="1">
      <c r="A2" s="347" t="str">
        <f ca="1">CONCATENATE("Автор:  ",INDIRECT(CONCATENATE("Лист1!C",G1)))</f>
        <v>Автор:  йкунов</v>
      </c>
      <c r="B2" s="347"/>
      <c r="C2" s="347"/>
      <c r="D2" s="347"/>
      <c r="E2" s="347"/>
      <c r="F2" s="347"/>
    </row>
    <row r="3" spans="1:9" ht="46.5" customHeight="1">
      <c r="A3" s="348">
        <f ca="1">CONCATENATE("Название:  ",INDIRECT(CONCATENATE("Лист1!D",G1)))</f>
        <v>0</v>
      </c>
      <c r="B3" s="348"/>
      <c r="C3" s="348"/>
      <c r="D3" s="348"/>
      <c r="E3" s="348"/>
      <c r="F3" s="348"/>
      <c r="I3" s="349"/>
    </row>
    <row r="4" spans="1:6" ht="25.5" customHeight="1">
      <c r="A4" s="347" t="str">
        <f ca="1">CONCATENATE("ISBN  ",INDIRECT(CONCATENATE("Лист1!B",G1)))</f>
        <v>ISBN    Новые поступления</v>
      </c>
      <c r="B4" s="347"/>
      <c r="C4" s="347"/>
      <c r="D4" s="350" t="s">
        <v>3102</v>
      </c>
      <c r="E4" s="351" t="str">
        <f ca="1">CONCATENATE("Оформление: ",INDIRECT(CONCATENATE("Лист1!H",G1)))</f>
        <v>Оформление: </v>
      </c>
      <c r="F4" s="352"/>
    </row>
    <row r="5" spans="1:6" ht="25.5" customHeight="1">
      <c r="A5" s="353"/>
      <c r="B5" s="354"/>
      <c r="C5" s="355" t="s">
        <v>3103</v>
      </c>
      <c r="D5" s="356">
        <v>100</v>
      </c>
      <c r="E5" s="357" t="s">
        <v>3104</v>
      </c>
      <c r="F5" s="358"/>
    </row>
    <row r="6" spans="1:6" ht="25.5" customHeight="1">
      <c r="A6" s="353"/>
      <c r="B6" s="354"/>
      <c r="C6" s="355" t="s">
        <v>3105</v>
      </c>
      <c r="D6" s="356">
        <v>300</v>
      </c>
      <c r="E6" s="357"/>
      <c r="F6" s="358"/>
    </row>
    <row r="7" spans="1:9" ht="25.5" customHeight="1">
      <c r="A7" s="359" t="s">
        <v>3106</v>
      </c>
      <c r="B7" s="360"/>
      <c r="D7" s="361"/>
      <c r="E7" s="362"/>
      <c r="F7" s="362"/>
      <c r="I7" s="349"/>
    </row>
    <row r="8" spans="1:6" ht="25.5" customHeight="1">
      <c r="A8" s="363"/>
      <c r="B8" s="364"/>
      <c r="C8" s="365"/>
      <c r="D8" s="365"/>
      <c r="E8" s="350"/>
      <c r="F8" s="350"/>
    </row>
    <row r="9" spans="1:10" ht="26.25" customHeight="1">
      <c r="A9" s="357" t="s">
        <v>3107</v>
      </c>
      <c r="B9" s="357"/>
      <c r="C9" s="357"/>
      <c r="D9" s="366"/>
      <c r="E9" s="367" t="s">
        <v>3108</v>
      </c>
      <c r="F9" s="357" t="s">
        <v>3109</v>
      </c>
      <c r="J9" s="368"/>
    </row>
    <row r="10" spans="1:7" ht="33" customHeight="1">
      <c r="A10" s="369" t="s">
        <v>3110</v>
      </c>
      <c r="B10" s="369"/>
      <c r="C10" s="369"/>
      <c r="D10" s="370">
        <v>600</v>
      </c>
      <c r="E10" s="371">
        <v>42306</v>
      </c>
      <c r="F10" s="372"/>
      <c r="G10" s="344"/>
    </row>
    <row r="11" spans="1:6" ht="15" customHeight="1">
      <c r="A11" s="373" t="s">
        <v>3111</v>
      </c>
      <c r="B11" s="373"/>
      <c r="C11" s="373"/>
      <c r="D11" s="370"/>
      <c r="E11"/>
      <c r="F11" s="372"/>
    </row>
    <row r="12" spans="1:6" ht="39.75" customHeight="1">
      <c r="A12" s="374" t="s">
        <v>3112</v>
      </c>
      <c r="B12" s="374"/>
      <c r="C12" s="374"/>
      <c r="D12" s="375"/>
      <c r="E12" s="371">
        <v>42303</v>
      </c>
      <c r="F12" s="376"/>
    </row>
    <row r="13" spans="1:6" ht="21" customHeight="1">
      <c r="A13" s="377" t="s">
        <v>3113</v>
      </c>
      <c r="B13" s="377"/>
      <c r="C13" s="377"/>
      <c r="D13" s="378"/>
      <c r="E13" s="379"/>
      <c r="F13" s="379"/>
    </row>
    <row r="14" spans="1:6" ht="23.25" customHeight="1">
      <c r="A14" s="380" t="s">
        <v>3114</v>
      </c>
      <c r="B14" s="380"/>
      <c r="C14" s="380"/>
      <c r="D14" s="376"/>
      <c r="E14" s="376"/>
      <c r="F14" s="376"/>
    </row>
    <row r="15" spans="1:6" ht="21" customHeight="1">
      <c r="A15" s="380" t="s">
        <v>3115</v>
      </c>
      <c r="B15" s="380"/>
      <c r="C15" s="380"/>
      <c r="D15" s="375"/>
      <c r="E15" s="371"/>
      <c r="F15" s="345"/>
    </row>
    <row r="16" spans="1:6" ht="21" customHeight="1">
      <c r="A16" s="377" t="s">
        <v>3113</v>
      </c>
      <c r="B16" s="377"/>
      <c r="C16" s="377"/>
      <c r="D16" s="378" t="s">
        <v>3116</v>
      </c>
      <c r="E16" s="379"/>
      <c r="F16" s="379"/>
    </row>
    <row r="17" spans="1:6" ht="17.25" customHeight="1">
      <c r="A17" s="381" t="s">
        <v>3117</v>
      </c>
      <c r="B17" s="381"/>
      <c r="C17" s="381"/>
      <c r="D17" s="382"/>
      <c r="E17" s="371">
        <v>42303</v>
      </c>
      <c r="F17" s="372"/>
    </row>
    <row r="18" spans="1:6" ht="26.25" customHeight="1">
      <c r="A18" s="377" t="s">
        <v>3113</v>
      </c>
      <c r="B18" s="377"/>
      <c r="C18" s="377"/>
      <c r="D18" s="383"/>
      <c r="E18" s="384"/>
      <c r="F18" s="372"/>
    </row>
    <row r="19" spans="1:6" ht="21" customHeight="1">
      <c r="A19" s="385" t="s">
        <v>3118</v>
      </c>
      <c r="B19" s="385"/>
      <c r="C19" s="385"/>
      <c r="D19" s="386"/>
      <c r="E19" s="371"/>
      <c r="F19" s="387"/>
    </row>
    <row r="20" spans="1:6" ht="21.75" customHeight="1">
      <c r="A20" s="377" t="s">
        <v>3119</v>
      </c>
      <c r="B20" s="377"/>
      <c r="C20" s="377"/>
      <c r="D20" s="386"/>
      <c r="E20" s="384"/>
      <c r="F20" s="387"/>
    </row>
    <row r="21" spans="1:6" ht="28.5" customHeight="1">
      <c r="A21" s="374" t="s">
        <v>3120</v>
      </c>
      <c r="B21" s="374"/>
      <c r="C21" s="374"/>
      <c r="D21" s="388"/>
      <c r="E21" s="371">
        <v>42303</v>
      </c>
      <c r="F21" s="389"/>
    </row>
    <row r="22" spans="1:6" ht="18.75" customHeight="1">
      <c r="A22" s="377" t="s">
        <v>3113</v>
      </c>
      <c r="B22" s="377"/>
      <c r="C22" s="377"/>
      <c r="D22" s="388"/>
      <c r="E22" s="390"/>
      <c r="F22" s="389"/>
    </row>
    <row r="23" spans="1:6" ht="17.25" customHeight="1">
      <c r="A23" s="385" t="s">
        <v>3121</v>
      </c>
      <c r="B23" s="385"/>
      <c r="C23" s="385"/>
      <c r="D23" s="383"/>
      <c r="E23" s="391">
        <v>42303</v>
      </c>
      <c r="F23" s="372"/>
    </row>
    <row r="24" spans="1:6" ht="23.25" customHeight="1">
      <c r="A24" s="380" t="s">
        <v>3122</v>
      </c>
      <c r="B24" s="380"/>
      <c r="C24" s="380"/>
      <c r="D24" s="383"/>
      <c r="E24" s="391"/>
      <c r="F24" s="391"/>
    </row>
    <row r="25" spans="1:6" ht="27.75" customHeight="1">
      <c r="A25" s="377" t="s">
        <v>3123</v>
      </c>
      <c r="B25" s="377"/>
      <c r="C25" s="377"/>
      <c r="D25" s="383"/>
      <c r="E25" s="391"/>
      <c r="F25" s="391"/>
    </row>
    <row r="26" spans="1:6" ht="21" customHeight="1">
      <c r="A26" s="380" t="s">
        <v>3124</v>
      </c>
      <c r="B26" s="380"/>
      <c r="C26" s="380"/>
      <c r="D26" s="392"/>
      <c r="E26" s="393"/>
      <c r="F26" s="376"/>
    </row>
    <row r="27" spans="1:6" ht="27.75" customHeight="1">
      <c r="A27" s="377" t="s">
        <v>3125</v>
      </c>
      <c r="B27" s="377"/>
      <c r="C27" s="377"/>
      <c r="D27" s="394"/>
      <c r="E27" s="384"/>
      <c r="F27" s="379"/>
    </row>
    <row r="28" spans="3:6" ht="27.75" customHeight="1">
      <c r="C28" s="360"/>
      <c r="D28" s="360"/>
      <c r="E28" s="360"/>
      <c r="F28" s="395"/>
    </row>
    <row r="29" spans="3:5" ht="12.75">
      <c r="C29" s="396"/>
      <c r="D29" s="396"/>
      <c r="E29" s="396"/>
    </row>
    <row r="30" spans="3:5" ht="12.75">
      <c r="C30" s="396"/>
      <c r="D30" s="396"/>
      <c r="E30" s="396"/>
    </row>
    <row r="31" spans="3:5" ht="12.75">
      <c r="C31" s="396"/>
      <c r="D31" s="396"/>
      <c r="E31" s="396"/>
    </row>
    <row r="32" spans="3:5" ht="12.75">
      <c r="C32" s="396"/>
      <c r="D32" s="396"/>
      <c r="E32" s="396"/>
    </row>
    <row r="33" spans="3:5" ht="12.75">
      <c r="C33" s="396"/>
      <c r="D33" s="396"/>
      <c r="E33" s="396"/>
    </row>
    <row r="34" spans="3:5" ht="12.75">
      <c r="C34" s="396"/>
      <c r="D34" s="396"/>
      <c r="E34" s="396"/>
    </row>
    <row r="35" spans="3:5" ht="12.75">
      <c r="C35" s="396"/>
      <c r="D35" s="396"/>
      <c r="E35" s="396"/>
    </row>
    <row r="36" spans="3:5" ht="12.75">
      <c r="C36" s="396"/>
      <c r="D36" s="396"/>
      <c r="E36" s="396"/>
    </row>
    <row r="37" spans="3:5" ht="12.75">
      <c r="C37" s="396"/>
      <c r="D37" s="396"/>
      <c r="E37" s="396"/>
    </row>
    <row r="38" spans="3:5" ht="12.75">
      <c r="C38" s="396"/>
      <c r="D38" s="396"/>
      <c r="E38" s="396"/>
    </row>
    <row r="39" spans="3:5" ht="12.75">
      <c r="C39" s="396"/>
      <c r="D39" s="396"/>
      <c r="E39" s="396"/>
    </row>
    <row r="40" spans="3:5" ht="12.75">
      <c r="C40" s="396"/>
      <c r="D40" s="396"/>
      <c r="E40" s="396"/>
    </row>
    <row r="41" spans="3:5" ht="12.75">
      <c r="C41" s="396"/>
      <c r="D41" s="396"/>
      <c r="E41" s="396"/>
    </row>
    <row r="42" spans="3:5" ht="73.5" customHeight="1">
      <c r="C42" s="396"/>
      <c r="D42" s="396"/>
      <c r="E42" s="396"/>
    </row>
    <row r="43" spans="3:5" ht="73.5" customHeight="1">
      <c r="C43" s="396"/>
      <c r="D43" s="396"/>
      <c r="E43" s="396"/>
    </row>
    <row r="44" spans="3:5" ht="12.75">
      <c r="C44" s="396"/>
      <c r="D44" s="396"/>
      <c r="E44" s="396"/>
    </row>
    <row r="45" spans="3:5" ht="12.75">
      <c r="C45" s="396"/>
      <c r="D45" s="396"/>
      <c r="E45" s="396"/>
    </row>
    <row r="46" spans="3:5" ht="12.75">
      <c r="C46" s="396"/>
      <c r="D46" s="396"/>
      <c r="E46" s="396"/>
    </row>
    <row r="47" spans="3:5" ht="12.75">
      <c r="C47" s="396"/>
      <c r="D47" s="396"/>
      <c r="E47" s="396"/>
    </row>
    <row r="48" spans="3:5" ht="12.75">
      <c r="C48" s="396"/>
      <c r="D48" s="396"/>
      <c r="E48" s="396"/>
    </row>
    <row r="49" spans="3:5" ht="12.75">
      <c r="C49" s="396"/>
      <c r="D49" s="396"/>
      <c r="E49" s="396"/>
    </row>
    <row r="50" spans="3:5" ht="12.75">
      <c r="C50" s="396"/>
      <c r="D50" s="396"/>
      <c r="E50" s="396"/>
    </row>
    <row r="51" spans="3:5" ht="12.75">
      <c r="C51" s="396"/>
      <c r="D51" s="396"/>
      <c r="E51" s="396"/>
    </row>
    <row r="52" spans="3:5" ht="12.75">
      <c r="C52" s="396"/>
      <c r="D52" s="396"/>
      <c r="E52" s="396"/>
    </row>
    <row r="53" spans="3:5" ht="12.75">
      <c r="C53" s="396"/>
      <c r="D53" s="396"/>
      <c r="E53" s="396"/>
    </row>
    <row r="54" spans="3:5" ht="12.75">
      <c r="C54" s="396"/>
      <c r="D54" s="396"/>
      <c r="E54" s="396"/>
    </row>
    <row r="55" spans="3:5" ht="12.75">
      <c r="C55" s="396"/>
      <c r="D55" s="396"/>
      <c r="E55" s="396"/>
    </row>
    <row r="56" spans="3:5" ht="12.75">
      <c r="C56" s="396"/>
      <c r="D56" s="396"/>
      <c r="E56" s="396"/>
    </row>
    <row r="57" spans="3:5" ht="12.75">
      <c r="C57" s="396"/>
      <c r="D57" s="396"/>
      <c r="E57" s="396"/>
    </row>
    <row r="58" spans="3:5" ht="12.75">
      <c r="C58" s="396"/>
      <c r="D58" s="396"/>
      <c r="E58" s="396"/>
    </row>
    <row r="59" spans="3:5" ht="12.75">
      <c r="C59" s="396"/>
      <c r="D59" s="396"/>
      <c r="E59" s="396"/>
    </row>
    <row r="60" spans="3:5" ht="12.75">
      <c r="C60" s="396"/>
      <c r="D60" s="396"/>
      <c r="E60" s="396"/>
    </row>
    <row r="61" spans="3:5" ht="12.75">
      <c r="C61" s="396"/>
      <c r="D61" s="396"/>
      <c r="E61" s="396"/>
    </row>
    <row r="62" spans="3:5" ht="12.75">
      <c r="C62" s="396"/>
      <c r="D62" s="396"/>
      <c r="E62" s="396"/>
    </row>
    <row r="63" spans="3:5" ht="12.75">
      <c r="C63" s="396"/>
      <c r="D63" s="396"/>
      <c r="E63" s="396"/>
    </row>
    <row r="64" spans="3:5" ht="12.75">
      <c r="C64" s="396"/>
      <c r="D64" s="396"/>
      <c r="E64" s="396"/>
    </row>
    <row r="65" spans="3:5" ht="12.75">
      <c r="C65" s="396"/>
      <c r="D65" s="396"/>
      <c r="E65" s="396"/>
    </row>
    <row r="66" spans="3:5" ht="12.75">
      <c r="C66" s="396"/>
      <c r="D66" s="396"/>
      <c r="E66" s="396"/>
    </row>
    <row r="67" spans="3:5" ht="12.75">
      <c r="C67" s="396"/>
      <c r="D67" s="396"/>
      <c r="E67" s="396"/>
    </row>
    <row r="68" spans="3:5" ht="12.75">
      <c r="C68" s="396"/>
      <c r="D68" s="396"/>
      <c r="E68" s="396"/>
    </row>
    <row r="69" spans="3:5" ht="12.75">
      <c r="C69" s="396"/>
      <c r="D69" s="396"/>
      <c r="E69" s="396"/>
    </row>
    <row r="70" spans="3:5" ht="12.75">
      <c r="C70" s="396"/>
      <c r="D70" s="396"/>
      <c r="E70" s="396"/>
    </row>
    <row r="71" spans="3:5" ht="12.75">
      <c r="C71" s="396"/>
      <c r="D71" s="396"/>
      <c r="E71" s="396"/>
    </row>
    <row r="72" spans="3:5" ht="12.75">
      <c r="C72" s="396"/>
      <c r="D72" s="396"/>
      <c r="E72" s="396"/>
    </row>
    <row r="73" spans="3:5" ht="12.75">
      <c r="C73" s="396"/>
      <c r="D73" s="396"/>
      <c r="E73" s="396"/>
    </row>
    <row r="74" spans="3:5" ht="12.75">
      <c r="C74" s="396"/>
      <c r="D74" s="396"/>
      <c r="E74" s="396"/>
    </row>
    <row r="75" spans="3:5" ht="12.75">
      <c r="C75" s="396"/>
      <c r="D75" s="396"/>
      <c r="E75" s="396"/>
    </row>
    <row r="76" spans="3:5" ht="12.75">
      <c r="C76" s="396"/>
      <c r="D76" s="396"/>
      <c r="E76" s="396"/>
    </row>
    <row r="77" spans="3:5" ht="12.75">
      <c r="C77" s="396"/>
      <c r="D77" s="396"/>
      <c r="E77" s="396"/>
    </row>
    <row r="78" spans="3:5" ht="12.75">
      <c r="C78" s="396"/>
      <c r="D78" s="396"/>
      <c r="E78" s="396"/>
    </row>
    <row r="79" spans="3:5" ht="12.75">
      <c r="C79" s="396"/>
      <c r="D79" s="396"/>
      <c r="E79" s="396"/>
    </row>
    <row r="80" spans="3:5" ht="12.75">
      <c r="C80" s="396"/>
      <c r="D80" s="396"/>
      <c r="E80" s="396"/>
    </row>
    <row r="81" spans="3:5" ht="12.75">
      <c r="C81" s="396"/>
      <c r="D81" s="396"/>
      <c r="E81" s="396"/>
    </row>
    <row r="82" spans="3:5" ht="12.75">
      <c r="C82" s="396"/>
      <c r="D82" s="396"/>
      <c r="E82" s="396"/>
    </row>
    <row r="83" spans="3:5" ht="12.75">
      <c r="C83" s="396"/>
      <c r="D83" s="396"/>
      <c r="E83" s="396"/>
    </row>
    <row r="84" spans="3:5" ht="12.75">
      <c r="C84" s="396"/>
      <c r="D84" s="396"/>
      <c r="E84" s="396"/>
    </row>
    <row r="85" spans="3:5" ht="12.75">
      <c r="C85" s="396"/>
      <c r="D85" s="396"/>
      <c r="E85" s="396"/>
    </row>
    <row r="86" spans="3:5" ht="12.75">
      <c r="C86" s="396"/>
      <c r="D86" s="396"/>
      <c r="E86" s="396"/>
    </row>
    <row r="87" spans="3:5" ht="12.75">
      <c r="C87" s="396"/>
      <c r="D87" s="396"/>
      <c r="E87" s="396"/>
    </row>
    <row r="88" spans="3:5" ht="12.75">
      <c r="C88" s="396"/>
      <c r="D88" s="396"/>
      <c r="E88" s="396"/>
    </row>
    <row r="89" spans="3:5" ht="12.75">
      <c r="C89" s="396"/>
      <c r="D89" s="396"/>
      <c r="E89" s="396"/>
    </row>
    <row r="90" spans="3:5" ht="12.75">
      <c r="C90" s="396"/>
      <c r="D90" s="396"/>
      <c r="E90" s="396"/>
    </row>
    <row r="91" spans="3:5" ht="12.75">
      <c r="C91" s="396"/>
      <c r="D91" s="396"/>
      <c r="E91" s="396"/>
    </row>
    <row r="92" spans="3:5" ht="12.75">
      <c r="C92" s="396"/>
      <c r="D92" s="396"/>
      <c r="E92" s="396"/>
    </row>
    <row r="93" spans="3:5" ht="12.75">
      <c r="C93" s="396"/>
      <c r="D93" s="396"/>
      <c r="E93" s="396"/>
    </row>
    <row r="94" spans="3:5" ht="12.75">
      <c r="C94" s="396"/>
      <c r="D94" s="396"/>
      <c r="E94" s="396"/>
    </row>
    <row r="95" spans="3:5" ht="12.75">
      <c r="C95" s="396"/>
      <c r="D95" s="396"/>
      <c r="E95" s="396"/>
    </row>
    <row r="96" spans="3:5" ht="12.75">
      <c r="C96" s="396"/>
      <c r="D96" s="396"/>
      <c r="E96" s="396"/>
    </row>
    <row r="97" spans="3:5" ht="12.75">
      <c r="C97" s="396"/>
      <c r="D97" s="396"/>
      <c r="E97" s="396"/>
    </row>
    <row r="98" spans="3:5" ht="12.75">
      <c r="C98" s="396"/>
      <c r="D98" s="396"/>
      <c r="E98" s="396"/>
    </row>
    <row r="99" spans="3:5" ht="12.75">
      <c r="C99" s="396"/>
      <c r="D99" s="396"/>
      <c r="E99" s="396"/>
    </row>
    <row r="100" spans="3:5" ht="12.75">
      <c r="C100" s="396"/>
      <c r="D100" s="396"/>
      <c r="E100" s="396"/>
    </row>
    <row r="101" spans="3:5" ht="12.75">
      <c r="C101" s="396"/>
      <c r="D101" s="396"/>
      <c r="E101" s="396"/>
    </row>
    <row r="102" spans="3:5" ht="12.75">
      <c r="C102" s="396"/>
      <c r="D102" s="396"/>
      <c r="E102" s="396"/>
    </row>
    <row r="103" spans="3:5" ht="12.75">
      <c r="C103" s="396"/>
      <c r="D103" s="396"/>
      <c r="E103" s="396"/>
    </row>
    <row r="104" spans="3:5" ht="12.75">
      <c r="C104" s="396"/>
      <c r="D104" s="396"/>
      <c r="E104" s="396"/>
    </row>
    <row r="105" spans="3:5" ht="12.75">
      <c r="C105" s="396"/>
      <c r="D105" s="396"/>
      <c r="E105" s="396"/>
    </row>
    <row r="106" spans="3:5" ht="12.75">
      <c r="C106" s="396"/>
      <c r="D106" s="396"/>
      <c r="E106" s="396"/>
    </row>
    <row r="107" spans="3:5" ht="12.75">
      <c r="C107" s="396"/>
      <c r="D107" s="396"/>
      <c r="E107" s="396"/>
    </row>
    <row r="108" spans="3:5" ht="12.75">
      <c r="C108" s="396"/>
      <c r="D108" s="396"/>
      <c r="E108" s="396"/>
    </row>
    <row r="109" spans="3:5" ht="12.75">
      <c r="C109" s="396"/>
      <c r="D109" s="396"/>
      <c r="E109" s="396"/>
    </row>
    <row r="110" spans="3:5" ht="12.75">
      <c r="C110" s="396"/>
      <c r="D110" s="396"/>
      <c r="E110" s="396"/>
    </row>
    <row r="111" spans="3:5" ht="12.75">
      <c r="C111" s="396"/>
      <c r="D111" s="396"/>
      <c r="E111" s="396"/>
    </row>
    <row r="112" spans="3:5" ht="12.75">
      <c r="C112" s="396"/>
      <c r="D112" s="396"/>
      <c r="E112" s="396"/>
    </row>
    <row r="113" spans="3:5" ht="12.75">
      <c r="C113" s="396"/>
      <c r="D113" s="396"/>
      <c r="E113" s="396"/>
    </row>
    <row r="114" spans="3:5" ht="12.75">
      <c r="C114" s="396"/>
      <c r="D114" s="396"/>
      <c r="E114" s="396"/>
    </row>
    <row r="115" spans="3:5" ht="12.75">
      <c r="C115" s="396"/>
      <c r="D115" s="396"/>
      <c r="E115" s="396"/>
    </row>
    <row r="116" spans="3:5" ht="12.75">
      <c r="C116" s="396"/>
      <c r="D116" s="396"/>
      <c r="E116" s="396"/>
    </row>
    <row r="117" spans="3:5" ht="12.75">
      <c r="C117" s="396"/>
      <c r="D117" s="396"/>
      <c r="E117" s="396"/>
    </row>
    <row r="118" spans="3:5" ht="12.75">
      <c r="C118" s="396"/>
      <c r="D118" s="396"/>
      <c r="E118" s="396"/>
    </row>
    <row r="119" spans="3:5" ht="12.75">
      <c r="C119" s="396"/>
      <c r="D119" s="396"/>
      <c r="E119" s="396"/>
    </row>
    <row r="120" spans="3:5" ht="12.75">
      <c r="C120" s="396"/>
      <c r="D120" s="396"/>
      <c r="E120" s="396"/>
    </row>
    <row r="121" spans="3:5" ht="12.75">
      <c r="C121" s="396"/>
      <c r="D121" s="396"/>
      <c r="E121" s="396"/>
    </row>
    <row r="122" spans="3:5" ht="12.75">
      <c r="C122" s="396"/>
      <c r="D122" s="396"/>
      <c r="E122" s="396"/>
    </row>
    <row r="123" spans="3:5" ht="12.75">
      <c r="C123" s="396"/>
      <c r="D123" s="396"/>
      <c r="E123" s="396"/>
    </row>
    <row r="124" spans="3:5" ht="12.75">
      <c r="C124" s="396"/>
      <c r="D124" s="396"/>
      <c r="E124" s="396"/>
    </row>
    <row r="125" spans="3:5" ht="12.75">
      <c r="C125" s="396"/>
      <c r="D125" s="396"/>
      <c r="E125" s="396"/>
    </row>
    <row r="126" spans="3:5" ht="12.75">
      <c r="C126" s="396"/>
      <c r="D126" s="396"/>
      <c r="E126" s="396"/>
    </row>
    <row r="127" spans="3:5" ht="12.75">
      <c r="C127" s="396"/>
      <c r="D127" s="396"/>
      <c r="E127" s="396"/>
    </row>
    <row r="128" spans="3:5" ht="12.75">
      <c r="C128" s="396"/>
      <c r="D128" s="396"/>
      <c r="E128" s="396"/>
    </row>
    <row r="129" spans="3:5" ht="12.75">
      <c r="C129" s="396"/>
      <c r="D129" s="396"/>
      <c r="E129" s="396"/>
    </row>
    <row r="130" spans="3:5" ht="12.75">
      <c r="C130" s="396"/>
      <c r="D130" s="396"/>
      <c r="E130" s="396"/>
    </row>
    <row r="131" spans="3:5" ht="12.75">
      <c r="C131" s="396"/>
      <c r="D131" s="396"/>
      <c r="E131" s="396"/>
    </row>
    <row r="132" spans="3:5" ht="12.75">
      <c r="C132" s="396"/>
      <c r="D132" s="396"/>
      <c r="E132" s="396"/>
    </row>
    <row r="133" spans="3:5" ht="12.75">
      <c r="C133" s="396"/>
      <c r="D133" s="396"/>
      <c r="E133" s="396"/>
    </row>
    <row r="134" spans="3:5" ht="12.75">
      <c r="C134" s="396"/>
      <c r="D134" s="396"/>
      <c r="E134" s="396"/>
    </row>
    <row r="135" spans="3:5" ht="12.75">
      <c r="C135" s="396"/>
      <c r="D135" s="396"/>
      <c r="E135" s="396"/>
    </row>
    <row r="136" spans="3:5" ht="12.75">
      <c r="C136" s="396"/>
      <c r="D136" s="396"/>
      <c r="E136" s="396"/>
    </row>
    <row r="137" spans="3:5" ht="12.75">
      <c r="C137" s="396"/>
      <c r="D137" s="396"/>
      <c r="E137" s="396"/>
    </row>
    <row r="138" spans="3:5" ht="12.75">
      <c r="C138" s="396"/>
      <c r="D138" s="396"/>
      <c r="E138" s="396"/>
    </row>
    <row r="139" spans="3:5" ht="12.75">
      <c r="C139" s="396"/>
      <c r="D139" s="396"/>
      <c r="E139" s="396"/>
    </row>
    <row r="140" spans="3:5" ht="12.75">
      <c r="C140" s="396"/>
      <c r="D140" s="396"/>
      <c r="E140" s="396"/>
    </row>
    <row r="141" spans="3:5" ht="12.75">
      <c r="C141" s="396"/>
      <c r="D141" s="396"/>
      <c r="E141" s="396"/>
    </row>
    <row r="142" spans="3:5" ht="12.75">
      <c r="C142" s="396"/>
      <c r="D142" s="396"/>
      <c r="E142" s="396"/>
    </row>
    <row r="143" spans="3:5" ht="12.75">
      <c r="C143" s="396"/>
      <c r="D143" s="396"/>
      <c r="E143" s="396"/>
    </row>
    <row r="144" spans="3:5" ht="12.75">
      <c r="C144" s="396"/>
      <c r="D144" s="396"/>
      <c r="E144" s="396"/>
    </row>
    <row r="145" spans="3:5" ht="12.75">
      <c r="C145" s="396"/>
      <c r="D145" s="396"/>
      <c r="E145" s="396"/>
    </row>
    <row r="146" spans="3:5" ht="12.75">
      <c r="C146" s="396"/>
      <c r="D146" s="396"/>
      <c r="E146" s="396"/>
    </row>
    <row r="147" ht="12.75">
      <c r="D147" s="396"/>
    </row>
    <row r="148" ht="12.75">
      <c r="D148" s="396"/>
    </row>
    <row r="149" ht="12.75">
      <c r="D149" s="396"/>
    </row>
    <row r="150" ht="12.75">
      <c r="D150" s="396"/>
    </row>
    <row r="151" ht="12.75">
      <c r="D151" s="396"/>
    </row>
    <row r="152" ht="12.75">
      <c r="D152" s="396"/>
    </row>
    <row r="153" ht="12.75">
      <c r="D153" s="396"/>
    </row>
    <row r="154" ht="12.75">
      <c r="D154" s="396"/>
    </row>
    <row r="155" ht="12.75">
      <c r="D155" s="396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397" customWidth="1"/>
  </cols>
  <sheetData>
    <row r="1" ht="45" customHeight="1">
      <c r="B1" s="398" t="s">
        <v>3126</v>
      </c>
    </row>
    <row r="2" spans="1:2" ht="32.25" customHeight="1">
      <c r="A2" s="399">
        <v>1</v>
      </c>
      <c r="B2" s="397" t="s">
        <v>3127</v>
      </c>
    </row>
    <row r="3" spans="1:2" ht="25.5" customHeight="1">
      <c r="A3" s="399">
        <v>2</v>
      </c>
      <c r="B3" s="397" t="s">
        <v>3128</v>
      </c>
    </row>
    <row r="4" spans="1:2" ht="51.75" customHeight="1">
      <c r="A4" s="399">
        <v>3</v>
      </c>
      <c r="B4" s="397" t="s">
        <v>3129</v>
      </c>
    </row>
    <row r="5" spans="1:2" ht="58.5" customHeight="1">
      <c r="A5" s="399">
        <v>4</v>
      </c>
      <c r="B5" s="397" t="s">
        <v>3130</v>
      </c>
    </row>
    <row r="6" spans="1:2" ht="41.25" customHeight="1">
      <c r="A6" s="399">
        <v>5</v>
      </c>
      <c r="B6" s="397" t="s">
        <v>3131</v>
      </c>
    </row>
    <row r="7" spans="1:2" ht="31.5" customHeight="1">
      <c r="A7" s="399">
        <v>6</v>
      </c>
      <c r="B7" s="397" t="s">
        <v>3132</v>
      </c>
    </row>
    <row r="8" ht="12.75">
      <c r="A8" s="399"/>
    </row>
    <row r="9" spans="1:2" ht="12.75">
      <c r="A9" s="399"/>
      <c r="B9" s="398" t="s">
        <v>3133</v>
      </c>
    </row>
    <row r="10" spans="1:2" ht="78" customHeight="1">
      <c r="A10" s="399">
        <v>1</v>
      </c>
      <c r="B10" s="397" t="s">
        <v>3134</v>
      </c>
    </row>
    <row r="11" ht="12.75">
      <c r="A11" s="399"/>
    </row>
    <row r="12" ht="12.75">
      <c r="A12" s="399"/>
    </row>
    <row r="13" ht="12.75">
      <c r="A13" s="399"/>
    </row>
    <row r="14" ht="12.75">
      <c r="A14" s="399"/>
    </row>
    <row r="15" ht="12.75">
      <c r="A15" s="399"/>
    </row>
    <row r="16" ht="12.75">
      <c r="A16" s="399"/>
    </row>
    <row r="17" ht="12.75">
      <c r="A17" s="399"/>
    </row>
    <row r="18" ht="12.75">
      <c r="A18" s="399"/>
    </row>
    <row r="19" ht="12.75">
      <c r="A19" s="399"/>
    </row>
    <row r="20" ht="12.75">
      <c r="A20" s="399"/>
    </row>
    <row r="21" ht="12.75">
      <c r="A21" s="399"/>
    </row>
    <row r="22" ht="12.75">
      <c r="A22" s="3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2018-10-16T11:31:01Z</dcterms:modified>
  <cp:category/>
  <cp:version/>
  <cp:contentType/>
  <cp:contentStatus/>
  <cp:revision>21</cp:revision>
</cp:coreProperties>
</file>